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000" windowHeight="9765" tabRatio="722"/>
  </bookViews>
  <sheets>
    <sheet name="2023年项目汇总表" sheetId="8" r:id="rId1"/>
  </sheets>
  <definedNames>
    <definedName name="_xlnm._FilterDatabase" localSheetId="0" hidden="1">'2023年项目汇总表'!$A$3:$W$59</definedName>
    <definedName name="菜单">#REF!</definedName>
  </definedNames>
  <calcPr calcId="124519"/>
</workbook>
</file>

<file path=xl/calcChain.xml><?xml version="1.0" encoding="utf-8"?>
<calcChain xmlns="http://schemas.openxmlformats.org/spreadsheetml/2006/main">
  <c r="L58" i="8"/>
  <c r="L57"/>
  <c r="L56"/>
  <c r="R55"/>
  <c r="L55"/>
  <c r="R54"/>
  <c r="R4" s="1"/>
  <c r="L54"/>
  <c r="L53"/>
  <c r="L52"/>
  <c r="L51"/>
  <c r="L50"/>
  <c r="L49"/>
  <c r="L48"/>
  <c r="L47"/>
  <c r="L46"/>
  <c r="L45"/>
  <c r="L44"/>
  <c r="L43"/>
  <c r="L42"/>
  <c r="L41"/>
  <c r="M40"/>
  <c r="L39"/>
  <c r="R38"/>
  <c r="L38"/>
  <c r="L37"/>
  <c r="L36"/>
  <c r="L34"/>
  <c r="L32"/>
  <c r="L31"/>
  <c r="L30"/>
  <c r="L29"/>
  <c r="L28"/>
  <c r="L27"/>
  <c r="L26"/>
  <c r="L25"/>
  <c r="L24"/>
  <c r="L22"/>
  <c r="L21"/>
  <c r="L20"/>
  <c r="L19"/>
  <c r="L18"/>
  <c r="L17"/>
  <c r="L16"/>
  <c r="L15"/>
  <c r="L12"/>
  <c r="L10"/>
  <c r="L9"/>
  <c r="L8"/>
  <c r="L7"/>
  <c r="L6"/>
  <c r="L5"/>
  <c r="Q4"/>
  <c r="P4"/>
  <c r="O4"/>
  <c r="N4"/>
  <c r="M4"/>
  <c r="L4" l="1"/>
</calcChain>
</file>

<file path=xl/sharedStrings.xml><?xml version="1.0" encoding="utf-8"?>
<sst xmlns="http://schemas.openxmlformats.org/spreadsheetml/2006/main" count="539" uniqueCount="260">
  <si>
    <t>喀什地区伽师县2023年脱贫攻坚与乡村振兴衔接资金3月支出明细表</t>
  </si>
  <si>
    <t>项目序号</t>
  </si>
  <si>
    <t>项目名称</t>
  </si>
  <si>
    <t>实施地点</t>
  </si>
  <si>
    <t>计划完工月份</t>
  </si>
  <si>
    <t>责任单位</t>
  </si>
  <si>
    <t>建设任务</t>
  </si>
  <si>
    <t>项目类别</t>
  </si>
  <si>
    <t>项目类型</t>
  </si>
  <si>
    <t>资金来源名称</t>
  </si>
  <si>
    <t>资金规模（万元）</t>
  </si>
  <si>
    <t>计划完成支出时间</t>
  </si>
  <si>
    <t>实际支出金额</t>
  </si>
  <si>
    <t>县级指标文号</t>
  </si>
  <si>
    <t>地区文号</t>
  </si>
  <si>
    <t>自治区文号</t>
  </si>
  <si>
    <t>责任人</t>
  </si>
  <si>
    <t>是否为产业发展项目（是/否）</t>
  </si>
  <si>
    <t>农业生产发展</t>
  </si>
  <si>
    <t>农村基础设施建设</t>
  </si>
  <si>
    <t>其他</t>
  </si>
  <si>
    <t>小计</t>
  </si>
  <si>
    <t>中央</t>
  </si>
  <si>
    <t>自治区</t>
  </si>
  <si>
    <t>地州</t>
  </si>
  <si>
    <t>县级</t>
  </si>
  <si>
    <t>合计</t>
  </si>
  <si>
    <t>伽师县经济林带建设项目</t>
  </si>
  <si>
    <t>1、铁日木乡：5村，6村、7村、8村、9村、10村。
2、和夏阿瓦提镇：17村、18村、25村、26村、27村、28村、29村、30村、32村、33村、34村、39村、40村。
3、克孜勒苏乡：28村。
4、古勒鲁克乡：2村、3村、9村、10村、15村、16村、17村、18村、19村、21村、25村、26村、27村、28村。
5、卧里托格拉克镇：5村、6村、7村、9村、8村、10村、29村、31村、32村、34村。
6、西克尔库勒镇西克尔村。
7、江巴孜乡7村、8村、9村、11村。</t>
  </si>
  <si>
    <t>自然资源局、各乡镇</t>
  </si>
  <si>
    <t>在道路两旁6359.7亩开展新梅、杏李等经济林带建设，林带沟槽、铺设低压管道设施。资产归村集体所有。总资金2649.6万元。
一、铁日木乡阿亚格铁日木（5）村至西克尔库勒镇西克尔村，总计68公里路两边各30米宽，合计6120亩。
二、江巴孜乡开普台巴格（7）村、艾格铁热克（8）村、恰喀（9）村、依排克其（11）村4个村道路两边合计239.7亩。</t>
  </si>
  <si>
    <t>√</t>
  </si>
  <si>
    <t>林业改革发展</t>
  </si>
  <si>
    <t>中央财政衔接推进乡村振兴补助资金--巩固拓展脱贫攻坚成果和乡村振兴任务</t>
  </si>
  <si>
    <t>新财振〔2022〕22号</t>
  </si>
  <si>
    <t>姜波</t>
  </si>
  <si>
    <t>是</t>
  </si>
  <si>
    <t>伽师县2023年江巴孜乡乡村振兴就业创业基地建设项目</t>
  </si>
  <si>
    <t>江巴孜乡7村</t>
  </si>
  <si>
    <t>商工局</t>
  </si>
  <si>
    <t>江巴孜乡开普台巴格（7）村集中连片建设乡村振兴就业创业基地14940平方米，配套水电路、消防、采暖、污水管网、污水处理设施等附属设施等，总投资7000万元。资产归村11个乡镇32个村集体所有：
1、英买里乡2个村：克皮乃克（6）村、拉依力克（20）村。
2、江巴孜乡7个村：阿克吐尔（2）村、栏杆（4）村、开普台巴格（7）村、艾格铁热克（8）村、依排克其（11）村、恰喀（9）村、开旦木加依（10）村。
3、克孜勒博依镇3个村：阿亚格乔拉克（17）村、阿依丁（26）村、科克通鲁克（34）村。
4、米夏乡 2个村:托万塔尔夏（7）村、其兰力克（8）村。
5、夏普吐勒镇4个村：兰干（12）村、喀赞库勒（14）村、安江艾日克（15）村、琼阿克艾日克（20）村。
6、和夏阿瓦提镇2个村:墩吕克（17）村、幸福（43）村。
7、克孜勒苏乡3个村：巴什勒格勒德玛（5）村、翁艾日克（19）村、吾斯塘博依（34）村。
8、古勒鲁克乡3个村：兰干（2）村、欧吐拉拜什塔木（24）村、巴什阿恰勒（26）村。
9、玉代克力克乡2个村：乔拉克（10）村、英买里（11）村。
10、铁日木乡2个村: 阿亚格铁日木（5）村、幸福（11）村。
11、巴仁镇2个村：巴合其(8)村、托万巴仁（9)村。</t>
  </si>
  <si>
    <t>农村综合改革</t>
  </si>
  <si>
    <t>胡晓亮</t>
  </si>
  <si>
    <t>伽师县2023年卧里托格拉克镇乡村振兴就业创业基地建设项目</t>
  </si>
  <si>
    <t>卧里托格拉克镇28村</t>
  </si>
  <si>
    <t>在卧里托格拉克镇24个村集中连片建设乡村振兴就业创业基地，配套水电路、消防、采暖、污水管网、污水处理设施等附属设施等，资产归村集体所有，总投资2000万元。
塔格艾日克（1）村、尤库日阔什库勒（2）村、乌吐拉阔什库勒（3）村、喀塔尔墩（5）村、亚帕勒托格勒克（14）村、龙口（16）村、拜什托普（17）村、盖孜乃库木（19）村、乌堂（20）村、喀赞库勒（21）村、巴什阿克代尔亚（22）村、喀尕买里斯（23）村、阿亚格阿克达里亚（24）村、喀热尤勒滚（25）村、尤汗托格拉克（27）村、巴扎（28）村、卧里托格拉克（29）村、阿克吾斯塘（30）村、阿亚格阔什库勒（31）村、英巴格（32）村、强孜（35）村、英阔什库勒（36）村、巴希硝尔介乃克（37）村、阿亚格喀尕买里斯（38）村。</t>
  </si>
  <si>
    <t>伽师县2023年克孜勒博依镇乡村振兴就业创业基地建设项目</t>
  </si>
  <si>
    <t>克孜勒博依镇1村</t>
  </si>
  <si>
    <t>在克孜勒博依镇11个村集中连片建设乡村振兴就业创业基地，配套水电路、消防、采暖、污水管网、污水处理设施等附属设施等，资产归村集体所有，总投资1300万元。
阿娜尔库勒（5）村、阔什艾日克（7）村、英阿依马克（11）村、吾斯塘博依（12）村、克孜勒巴依拉克（14）村、英买里（16）村、巴什乔拉克（18）村、托万阿热克什拉克（20）村、古力巴格（22）村、阿依丁（26）村、喀拉央塔克（31）村。</t>
  </si>
  <si>
    <t>伽师县2023年玉代克力克乡乡村振兴就业创业基地建设项目</t>
  </si>
  <si>
    <t>玉代克力克5村</t>
  </si>
  <si>
    <t>在玉代克力克乡5个村集中连片建设乡村振兴就业创业基地，配套水电路、消防、采暖、污水管网、污水处理设施等附属设施等，资产归村集体所有，总投资700万元。
阿力囤托格拉克（4）村、巴扎（5）村、拜什喀帕（8）村、依提帕克（9）村、乔拉克（10）村。</t>
  </si>
  <si>
    <t>伽师县西克尔库勒镇农副产品仓储物流建设项目</t>
  </si>
  <si>
    <t xml:space="preserve">西克尔库勒镇西克尔村
</t>
  </si>
  <si>
    <t>西克尔库勒镇</t>
  </si>
  <si>
    <t>在西克尔镇西克尔村建设一座总建筑面积17934平方米农产品交易市场，其中：交易用房建筑面积10584平方米，其他用房建筑面积6850平方米，附属用房500平方米，配套附属设施。总投资4500万。资产归村集体所有，每年分红不低于5%。</t>
  </si>
  <si>
    <t>吕明江</t>
  </si>
  <si>
    <t>中央财政衔接推进乡村振兴补助资金--少数民族发展任务</t>
  </si>
  <si>
    <t>喀什地区一市四县带动农户养殖喀什黑鸡项目-伽师县（一期）项目</t>
  </si>
  <si>
    <t>喀什市伯什克然木乡喀拉库木（18）村</t>
  </si>
  <si>
    <t>畜牧局</t>
  </si>
  <si>
    <t>为持续做大做优做强家禽产业、增加就业、巩固拓展和乡村振兴有效衔接，购置商品代肉鸡育雏场育雏舍配套设备16套；建设整个养殖区内配套设施包括生产泵房、电力工程等，投资2000万元，资产归2个村集体所有，分红不低于5%。</t>
  </si>
  <si>
    <t>畜牧生产</t>
  </si>
  <si>
    <t>惠学龙</t>
  </si>
  <si>
    <t>地区资金</t>
  </si>
  <si>
    <t>县级资金</t>
  </si>
  <si>
    <t>喀什地区现代农业（百万只良种）产业园伽师县改扩建项目</t>
  </si>
  <si>
    <t>喀什市阿克喀什乡</t>
  </si>
  <si>
    <t>为提高生产规模，增加就业，巩固拓展和乡村振兴有效衔接，原喀什地区现代农业（百万只良种）产业园伽师县场18栋产羔舍通风、羔羊岛改造，TMR中心扩建配料仓、粉碎间等工程。 资产归村集体所有，分红不低于5%。</t>
  </si>
  <si>
    <t>伽师县2023年高标准农田建设项目</t>
  </si>
  <si>
    <t>伽师县各乡镇</t>
  </si>
  <si>
    <t>农业农村局</t>
  </si>
  <si>
    <t>对伽师县10个乡镇开展10万亩高标准农田建设，开展土地平整、建设高效节水设施、完善路渠带等附属设施配套。建设标准：2500元/亩，衔接资金补助：1000元/亩，投入2.5亿元，衔接资金投入10000万元，其他资金1.5亿元。</t>
  </si>
  <si>
    <t>农田建设</t>
  </si>
  <si>
    <t>伽师县高标准农田建设项目（高效节水）</t>
  </si>
  <si>
    <t>新建2.5万亩高效节水、沉砂池、首部及配套设施等。投资4500万元，其中：衔接资金1500万元，债券资金3000万元。</t>
  </si>
  <si>
    <t>伽师县高质量发展庭院经济项目</t>
  </si>
  <si>
    <t>英买里乡：10村、20村；
江巴孜乡10村；
铁日木乡11村。</t>
  </si>
  <si>
    <t>农业农村局、项目涉及乡镇</t>
  </si>
  <si>
    <t>在3个乡4个村645脱贫户、监测户高质量发展庭院经济，以发展庭院特色种植、休闲农业为内容，每户补助1000元，共计64.5万元。
1、英买里乡2个村372户：英买里村180户、依拉力克村192户；2、江巴孜乡开旦木加依村88户；3、铁日木乡幸福村185户。</t>
  </si>
  <si>
    <t>农业生产</t>
  </si>
  <si>
    <t>伽师县现代农业综合示范园建设项目</t>
  </si>
  <si>
    <t>和夏阿瓦提镇28村</t>
  </si>
  <si>
    <t>农技中心</t>
  </si>
  <si>
    <t>在和夏阿瓦提镇克亚克勒克（28）村建设组装式深冬生产型日光温室330座，单栋面积1308平方米，总建筑面积43.16万平方米，结构形式为单层轻型薄壁型钢结构，基础形式螺旋地桩；建设配套附属设施。总投资2.5亿元，其中衔接资金投入1.5亿元。资产归村集体所有，每年分红不低于5%。</t>
  </si>
  <si>
    <t>梁思学</t>
  </si>
  <si>
    <t>伽师县瓜菜产业基础设施建设项目</t>
  </si>
  <si>
    <t>英买里乡11村</t>
  </si>
  <si>
    <t>在英买里乡阿亚格英买里（11）村建设面积19140.92平方米的瓜菜产业基础设施及附属配套，为伽师县产业发展提供优质苗木，总投资2600万元。</t>
  </si>
  <si>
    <t>伽师县2022年乡村振兴就业创业基地扩建项目</t>
  </si>
  <si>
    <t xml:space="preserve">克孜勒博依镇1村；                
克孜勒苏乡18村；            
古勒鲁克乡10村；                    
西克尔库勒镇西克尔村         </t>
  </si>
  <si>
    <t>在4个乡镇集中连片建设乡村振兴就业创业基地，配套相应附属设施。资产归村集体所有，总资金4600万元。2023年安排衔接资金730万元。
1、克孜勒博依镇建设场地规划用地面积20962.76平方米、规划总建筑面积4477平方米，预算投资1200万元，资产归12个村：居维其（2）村、库木买里斯（3）村、英艾日克（8）村、巴格艾日克（9）村、曲勒库勒（13）村、坎迪尔勒克（19）村、色满（23）村、木努尔（25）村、恰瓦拉（27）村、铁热克博斯坦（28）村、阿容（29）村、博迪马勒（30）村。
2、克孜勒苏乡规划用地面积1411平方米（2.11亩），本次规划建筑面积1233平方米，预算投资400万元，资产归4个村：巴什栏杆（1）村、塔格艾日克（17）村、阿克艾日克（23）村、阿克托喀依（30）村。
3、古勒鲁克乡规划用地面积9237平方米（13.8亩），规划建筑面积4965平方米，预算投资1400万元，资产归14个村：巴什古勒鲁克（1）村、兰干（2）村、英巴格（5）村、阿克提坎（8）村、巴什阿勒克库勒(9）村，阿勒喀库勒（10）村、拜什塔木（12）村、科克塔勒（19）村、阿克托卡依（20）村、苏巴斯提（21）村、英买里（23）村、欧吐拉拜什塔木（24）村、阿亚格科克塔勒（25）、巴什阿恰勒（26）村、克孜力库木（27）村。
4、西克尔镇规划用地面积5131.4平方米（7.7亩），规划建筑面积3843平方米，预算投资1300万元，资产归13个村：原卧里托格拉克镇色日克托格拉克（6）村、托库勒（9）村、喀热古鲁克（10）村、夏普吐勒买里斯（12）村、苏坎阿斯特（13）村、托格拉（33）村、阔曲买贝希（34）村；原克孜勒苏乡多来提巴格（27）村、克日克塔木（29）村、古力巴格（31）村；原古勒鲁克乡喀让古鲁克（15）村、阿恰勒（17）村、库其木拜什（28）村。</t>
  </si>
  <si>
    <t>伽师县特色产业配套基础设施建设项目（以工代赈）</t>
  </si>
  <si>
    <t>英买里乡14村。
卧里托格拉克镇21村。
克孜勒博依镇3村、5村、6村。
米夏乡7村、13村、15村、16村、17村、18村、19村、20村、21村。
和夏阿瓦提镇25村。
玉代克力克乡4村、5村。
铁日木乡12村。</t>
  </si>
  <si>
    <t>发改委，项目涉及乡镇</t>
  </si>
  <si>
    <t>在7个乡镇实施8个以工代赈项目，主要为道路建设7.5公里，防渗渠建设37.54公里及其附属设施，总投资2626万元。
1、伽师县英买里乡交通基础设施建设中央财政以工代赈项目，建设村组道路5公里、农牧产业配套地面硬化2300平方米，总投资265万。
2、伽师县英买里乡阿亚格栏杆（14）村新梅特色产业配套基础设施建设中央财政以工代赈项目，配套防渗渠5公里及其附属设施 ，总投资350万。
3、伽师县和夏阿瓦提镇新梅特色产业配套基础设施建设中央财政以工代赈项目， 配套防渗渠5公里及其附属设施，总投资350万元。
4、伽师县克孜勒博依镇新梅特色产业配套基础设施建设中央财政以工代赈项目，配套防渗渠5.28公里及其附属设施总投资350万。
5、伽师县米夏乡农村交通基础设施建设中央财政以工代赈项目。建设道路7公里及相关配套设施建设。总投资350万。
6、伽师县玉代克力克乡农村交通基础设施建设中央财政以工代赈项目， 建设道路6.86公里及相关配套设施建设。总投资343万元。
7、伽师县铁日木乡伽师瓜特色产业配套基础设施建设中央财政以工代赈项目，配套防渗渠3.4公里及其附属设施，总投资238万元。
8、伽师县卧里托格拉克镇农村交通基础设施建设项目，建设道路7.5公里及相关配套设施建设。总投资380万元。</t>
  </si>
  <si>
    <t>水利发展</t>
  </si>
  <si>
    <t>赵博</t>
  </si>
  <si>
    <t>中央财政衔接推进乡村振兴补助资金--以工代赈任务</t>
  </si>
  <si>
    <t>伽师县2023年产业基础设施完善项目-克孜勒博依镇乔拉克斗渠防渗改建工程</t>
  </si>
  <si>
    <t xml:space="preserve">克孜勒博依镇16村、17村、18村、19村、20村、21村。
</t>
  </si>
  <si>
    <t>水利局、克孜勒博依镇人民政府</t>
  </si>
  <si>
    <t>王军辉</t>
  </si>
  <si>
    <t>伽师县2023年产业基础设施完善项目-克孜勒博依镇苏力坦艾日克（7、8、9村）斗渠防渗改建工程</t>
  </si>
  <si>
    <t>克孜勒博依镇7村、8村、9村。</t>
  </si>
  <si>
    <t>伽师县2023年产业基础设施完善项目-米夏乡喀孜艾日克（4）村斗渠防渗改建工程</t>
  </si>
  <si>
    <t xml:space="preserve">
米夏乡4村。
</t>
  </si>
  <si>
    <t>水利局、米夏乡人民政府</t>
  </si>
  <si>
    <t>米夏乡喀孜艾日克（4）村斗渠防渗改建工程。米夏乡喀孜艾日克（4）村改建7.635公里斗渠及配套建筑物，渠道流量1.2-0.5-m3/s ，总投资1092.9万元。</t>
  </si>
  <si>
    <t>伽师县2023年产业基础设施完善项目-米夏乡英塔木（10）村斗渠防渗改建工程</t>
  </si>
  <si>
    <t xml:space="preserve">
米夏乡10村。
</t>
  </si>
  <si>
    <t xml:space="preserve">伽师县2023年产业基础设施完善项目-夏普吐勒镇恰依拉阿克艾日克斗渠防渗改建工程  </t>
  </si>
  <si>
    <t xml:space="preserve">
夏普吐勒镇19村、21村
</t>
  </si>
  <si>
    <t>水利局、夏普吐勒镇镇人民政府</t>
  </si>
  <si>
    <t>夏普吐勒镇恰依拉阿克艾日克斗渠防渗改建工程。夏普吐勒镇恰依拉（19）村、克其克阿克艾日克（21）村改建12.363公里斗渠及配套建筑物，渠道流量1.2-0.8m3/s，133万元/公里，总投资1638.88万元。</t>
  </si>
  <si>
    <t>伽师县2023年产业基础设施完善项目-和夏阿瓦提镇萨尔吾斯（29）村斗渠防渗改建工程</t>
  </si>
  <si>
    <t xml:space="preserve">
和夏阿瓦提镇29村</t>
  </si>
  <si>
    <t>水利局、和夏阿瓦提镇人民政府</t>
  </si>
  <si>
    <t>伽师县农产品产业园附属配套设施建设项目</t>
  </si>
  <si>
    <t xml:space="preserve">和夏阿瓦提镇28村
</t>
  </si>
  <si>
    <t>在和夏阿瓦提镇克亚克勒克（28）村建设占地200亩一座集农产品产业加工园区，为产业园区配套水电路等附属设施配套建设，总投资1000万元。资产归村集体所有。</t>
  </si>
  <si>
    <t>伽师县小额贷款贴息项目</t>
  </si>
  <si>
    <t>财政局</t>
  </si>
  <si>
    <t>对全县小额信贷12853户脱贫户、监测户进行贴息，资金2000万元。</t>
  </si>
  <si>
    <t>赵红</t>
  </si>
  <si>
    <t>否</t>
  </si>
  <si>
    <t>伽师县2023年村组道路建设项目</t>
  </si>
  <si>
    <t>1、西克尔库勒镇：西克尔村、尤古买其勒克村、亚帕勒托格拉克村、库勒村、阿吉勒格里克村、亚帕勒托格拉克村、柯尔克孜吐格村。
2、古勒鲁克乡21村
3、克孜勒苏乡17个村：8村、12村、13村、14村、15村、16村、17村、18村、19村、22村、27村、30村、34村、37村、38村、39村。
4、米夏乡7村、21村。
5、铁日木乡1村。
6、江巴孜乡7村。</t>
  </si>
  <si>
    <t>交通局</t>
  </si>
  <si>
    <t>6个乡镇修建村组道路建设43.7公里，投资3020万元。
1、西克尔库勒镇6个村8.3公里，投资530万元：尤古买其勒克村1.5公里、亚帕勒托格拉克村2.7公里、库勒村1公里、阿吉勒格里克村0.8公里，亚帕勒托格拉克村2.7公里、柯尔克孜吐格村2.3公里。
2、西克尔库勒镇西克尔村至古勒鲁克乡苏巴斯提村道路建设5.3公里，投资750万元（含桥梁1座）。
3、米夏乡2个村6.1公里，投资300万元。阿亚格欧依托格拉克（21）村4.5公里、托万塔尔夏（7）村1.6公里。
4、克孜勒苏乡17个村22.2公里，投资1300万元：勒格里地玛央艾日克（8）村0.3公里、央艾日克（12）村0.3公里、阔什托格拉克（13）村1.1公里、库台买村（14）村5.2公里、巴格托格拉克（15)村0.4公里、约勒其(16)村1.3公里、塔格艾日克(17)村1.3公里、古里巴什(18村)0.5公里、翁艾日克(19)村4.3公里、巴格艾日克(22)村0.9公里、多来提巴格(27)村0.7公里、阿克托喀依(30)村2.1公里、古力巴格(31)村0.3公里、吾斯塘博依(34)村0.3公里、阿亚格奥依塔格(37)村1.4公里、吾依塔格(38)村1.2公里、巴什奥塔格(39)村0.6公里。
5、铁日木乡铁格艾日克（1）村1公里，投资60万元。               
6、江巴孜乡开普台巴格（7）村0.8公里，投资80万。</t>
  </si>
  <si>
    <t>农村道路建设</t>
  </si>
  <si>
    <t>刘新良</t>
  </si>
  <si>
    <t>自治区财政衔接推进乡村振兴补助资金--巩固拓展脱贫攻坚成果和乡村振兴任务</t>
  </si>
  <si>
    <t>新财振〔2022〕24号</t>
  </si>
  <si>
    <t>伽师县英买里乡拉依力克（20）村2023年自治区重点示范村建设项目</t>
  </si>
  <si>
    <t>英买里乡20村</t>
  </si>
  <si>
    <t>英买里乡</t>
  </si>
  <si>
    <t>在英买里乡拉依力克（20）村建设污水主管网28公里及污水提升泵站、天然气管道28公里、防渗渠5.5公里，道路整治6.3公里等基础设施、改善人居环境、公共服务能力提升等，总投资5298.45万元，其中援疆资金1300万元。</t>
  </si>
  <si>
    <t>农村环境整治</t>
  </si>
  <si>
    <t>新财振〔2022〕22号、</t>
  </si>
  <si>
    <t>罗俊</t>
  </si>
  <si>
    <t>伽师县江巴孜乡开旦木加依（10）村2023年自治区重点示范村建设项目</t>
  </si>
  <si>
    <t>江巴孜乡10村</t>
  </si>
  <si>
    <t>江巴孜乡</t>
  </si>
  <si>
    <t>在江巴孜乡开旦木加依（10）村乡设污水主管网1.9公里及污水提升泵站、天然气管道19.736公里、道路整治53924.62平方、购置垃圾桶394个，36个垃圾船，电动垃圾清运车15个，垃圾运送车2辆等基础设施、公共服务能力提升等，总投资4998.7万元，其中援疆资金1300万元。</t>
  </si>
  <si>
    <t>杨晓磊</t>
  </si>
  <si>
    <t>伽师县2023年示范村建设项目</t>
  </si>
  <si>
    <t>1、英买里乡6村、7村。
2、江巴孜乡26村、27村。
3、卧里托格拉克镇23村、25村、26村。
4、克孜勒博依镇24村、25村、26村。
5、米夏乡15村、16村。
6、夏普吐勒镇8村、9村。
7、和夏阿瓦提镇17村、19村、42村。
8、克孜勒苏乡16村、17村、39村。
9、古勒鲁克乡12村、21村。
10、玉代克力克乡2村、3村、4村。
11、铁日木乡4村。
12、巴仁镇8村。
13、西克尔库勒镇西克尔村。</t>
  </si>
  <si>
    <t>乡村振兴局、项目涉及乡镇</t>
  </si>
  <si>
    <t>对13个乡镇28个示范村开展以产业，村基础实施，人居环境整治，提升村级公共服务建设等为主示范创建，计划投资5000万元，其中援疆资金1895.65万元。
1、英买里乡：克皮乃克（6）村、阿亚格克皮乃克（7）村；
2、江巴孜乡：喀热喀什（26）村、仓（27）村；
3、卧里托格拉克镇：喀尕买里斯（23）村、喀热尤勒滚（25）村、托盖欧勒迪（26）村；
4、克孜勒博依镇：阿依丁（26）村、浩罕（24）村、木努尔（25）村；
5、米夏乡：托格日苏（15）村、吐格巴斯特（16）村；
6、夏普吐勒镇：米里克（9）村、提木（8）村。
7、和夏阿瓦提镇：墩吕克（17）村、尕藏托格拉克（19）村、光明（42）村；
8、克孜勒苏乡：塔格艾日克（17）村、约勒其（16）村、巴什奥塔格（39）村；
9、古勒鲁克乡：拜什塔木（12）村、苏巴斯提（21）村；
10、玉代克力克乡：阿力囤托格拉克（4）村、百合提（2）村、阿娜尔（3）村；
11、铁日木乡巴什铁日木（4）村；
12、巴仁镇巴合其（8）村；
13、西克尔库勒镇西克尔村。</t>
  </si>
  <si>
    <t>宋昭才</t>
  </si>
  <si>
    <t>伽师县西克尔库勒镇灾后行政区划调整易地重建污水处理项目</t>
  </si>
  <si>
    <t>西克尔库勒镇西克尔村</t>
  </si>
  <si>
    <t>新建一座处理规模为1000立方米/日污水处理厂及附属配套，铺设1公里管网，购置污水处理设备等，总投资1200万元。</t>
  </si>
  <si>
    <t>中央农村综合改革转移支付</t>
  </si>
  <si>
    <t>新财农〔2022〕87号</t>
  </si>
  <si>
    <t>伽师县乡村公共厕所建设项目</t>
  </si>
  <si>
    <t xml:space="preserve">1、英买里乡6村、
2、江巴孜乡26村、
3、克孜勒博依镇26村、
4、米夏乡15村、
5、和夏阿瓦提镇16村、
6、古勒鲁克乡10村、
7、玉代克力克乡4村、
8、铁日木乡4村、
</t>
  </si>
  <si>
    <t>住建局、项目涉及乡镇</t>
  </si>
  <si>
    <t>对8个乡镇8个示范村建设公共厕所及设施座，每个村1座，补助标准：35万元，总资金280万元。
1、英买里乡克皮乃克（6）村；
2、江巴孜乡喀热喀什（26）村；
3、克孜勒博依镇阿依丁（26）村；
4、米夏乡托格日苏（15）村；
5、和夏阿瓦提镇托玛贝希（16）村；
6、古勒鲁克乡阿勒克库勒（10）村；
7、玉代克力克乡阿力囤托格拉克（4）村；
8、铁日木乡巴什铁日木（4）村；</t>
  </si>
  <si>
    <t>中央林业改革发展资金（不含森林资源管护和相关试点资金）</t>
  </si>
  <si>
    <t>新财资环（2022）123号</t>
  </si>
  <si>
    <t>聂太府</t>
  </si>
  <si>
    <t>伽师县城乡一体化供水工程老旧管网巩固提升工程（一期）</t>
  </si>
  <si>
    <t>克孜勒博依镇1村、2村、3村、4村、5村、6村、7村、8村、9村、10村、11村、12村、13村、14村、15村、16村、17村、18村、19村、20村、21村、22村、23村、24村、25村、26村、27村、28村、29村、30村、31村、32村、33村、34村。
米夏乡1村、2村、3村、4村、5村、6村、7村、8村、9村、10村、11村、12村、13村、14村、15村、16村、17村、18村、19村、20村、21村.</t>
  </si>
  <si>
    <t>水利局</t>
  </si>
  <si>
    <t>在克孜勒博依镇34个村、米夏乡21个村改造管网长度585.09km,均为PE管，总投资4702万元。保障8.3万人农村群众饮水持续安全问题。</t>
  </si>
  <si>
    <t>伽师县城乡一体化供水工程老旧管网巩固提升工程（二期）</t>
  </si>
  <si>
    <t>夏普吐勒镇1村、2村、3村、4村、5村、6村、7村、8村、9村、10村、11村、12村、13村、14村、15村、16村、17村、18村、19村、20村、21村、22村、23村、24村。
和夏阿瓦提镇1村、2村、3村、4村、5村、6村、7村、8村、9村、10村、11村、12村、13村、14村、15村、16村、17村、18村、19村、20村、21村、22村、23村、24村、25村、26村、27村、28村、29村、30村、31村、32村、33村、34村、35村、36村、37村、38村、39村、40村、41村、42村、43村、44村。
铁日木乡1村、2村、3村、4村、5村、6村、7村、8村、9村、10村、11村、12村。</t>
  </si>
  <si>
    <t>对夏普吐勒镇24个村、和夏阿瓦提镇44个村、铁日木乡12个村共555.54公里老旧内部管网进行更新改造，均为PE管，总投资4932万元。保障10.4万人农村群众饮水持续安全问题。</t>
  </si>
  <si>
    <t>喀地财农〔2022〕35号</t>
  </si>
  <si>
    <t>中央农村环境整治资金</t>
  </si>
  <si>
    <t>新财资环（2022）119号</t>
  </si>
  <si>
    <t>中央林业草原生态保护恢复资金（草原生态修复治理补助部分）</t>
  </si>
  <si>
    <t>新财资环（2022）122号</t>
  </si>
  <si>
    <t>自治区彩票公益金</t>
  </si>
  <si>
    <t>新财综〔2022〕59号</t>
  </si>
  <si>
    <t>自治区农村环境整治资金</t>
  </si>
  <si>
    <t>新财资环【2022】130号</t>
  </si>
  <si>
    <t>喀地财建（2022）127号</t>
  </si>
  <si>
    <t>自治区安排基本建设投资用于“三农”（不包括国家水网骨干工程、水安全保障工程、气象基础设施、农村电网巩固提升工程、生态保护和修复方面的支出）</t>
  </si>
  <si>
    <t>新财建（2022）214号</t>
  </si>
  <si>
    <t>自治区林业补助资金</t>
  </si>
  <si>
    <t>喀地财建（2022）133号</t>
  </si>
  <si>
    <t>新财资环【2022】134号</t>
  </si>
  <si>
    <t>自治区农村综合改革转移支付</t>
  </si>
  <si>
    <t>新财农〔2022〕91号</t>
  </si>
  <si>
    <t>伽师县城乡一体化供水工程老旧管网巩固提升工程（三期）</t>
  </si>
  <si>
    <t>卧里托格拉克镇1村、2村、3村、4村、5村、6村、7村、8村、9村、10村、11村、12村、13村、14村、15村、16村、17村、18村、19村、20村、21村、22村、23村、24村、25村、26村、27村、28村、29村、30村、31村、32村、33村、34村、35村、36村、37村、38村。
玉代克力克乡1村、2村、3村、4村、5村、6村、7村、8村、9村、10村、11村、12村</t>
  </si>
  <si>
    <t>对卧里托格拉克镇38个村、玉代克里克乡12个村共501.46公里老旧内部管网进行更新改造，均为PE管，总投资4255万元。保障6.4万人农村群众饮水持续安全问题。</t>
  </si>
  <si>
    <t>乡村建设行动</t>
  </si>
  <si>
    <t>伽师县2023年农村道路管护人员补助项目</t>
  </si>
  <si>
    <t>对伽师县13个乡镇3310个村配备公益性岗位（脱贫户及监测户）400名，补助标准：1620元/人/月，补助12个月，总资金777.6万元。</t>
  </si>
  <si>
    <t>其他（项目管理费、雨露计划项目、易地扶贫搬迁债券资金贴息补助、人员补助类等）</t>
  </si>
  <si>
    <t>伽师县公益性岗位补助项目</t>
  </si>
  <si>
    <t>乡村振兴局</t>
  </si>
  <si>
    <t>伽师县易地扶贫地方政府债券贴息补助项目</t>
  </si>
  <si>
    <t>伽师县</t>
  </si>
  <si>
    <t>伽师县对自治区易地扶贫搬迁融资模式调整规范后的地方政府债券贴息，补助资金70万元。</t>
  </si>
  <si>
    <t>伽师县“雨露计划”职业教育补助项目</t>
  </si>
  <si>
    <t>教育局</t>
  </si>
  <si>
    <t>对疆内外在册就读中职、高职、技工学校伽师籍脱贫户学生家庭进行补助。补助人数9000人，每人补助3000元，总资金2700万元。</t>
  </si>
  <si>
    <t>外力·热合曼</t>
  </si>
  <si>
    <t>伽师县困难群众“健康饮茶”“送茶入户”项目</t>
  </si>
  <si>
    <t>统战部</t>
  </si>
  <si>
    <t>为进一步做好推广低氟边销茶工作，倡导“健康饮茶”“送茶入户”，遏制饮茶型地氟病的蔓延，对伽师县8842户困难群众发放低氟边销茶，每户发放2公斤，每公斤35元，合计61.894万元。</t>
  </si>
  <si>
    <t>陈东林</t>
  </si>
  <si>
    <t xml:space="preserve">备注：1.未分配的资金，项目名称请按“资金等项目”填列。
　　　2.此表合计数应与表1《喀什地区XXX县2023年1月-XX月用于巩固拓展脱贫攻坚成果同乡村振兴有效衔接资金预算执行统计表（大口径）》中“统筹整合使用涉农资金预算执行情况”数据保持一致。
</t>
  </si>
  <si>
    <r>
      <t>艾力西尔扎提</t>
    </r>
    <r>
      <rPr>
        <sz val="18"/>
        <rFont val="Times New Roman"/>
        <family val="1"/>
      </rPr>
      <t>•</t>
    </r>
    <r>
      <rPr>
        <sz val="18"/>
        <rFont val="仿宋"/>
        <family val="3"/>
        <charset val="134"/>
      </rPr>
      <t>卡米力</t>
    </r>
  </si>
  <si>
    <r>
      <t>克孜勒博依镇乔拉克支、斗渠防渗改建工程。克孜勒博依镇16村、17村、18村、19村、20村、21村，改建13.138公里斗渠及81座渠系配套建筑物，渠道流量0.38-2.56m</t>
    </r>
    <r>
      <rPr>
        <sz val="18"/>
        <rFont val="宋体"/>
        <family val="3"/>
        <charset val="134"/>
      </rPr>
      <t>³</t>
    </r>
    <r>
      <rPr>
        <sz val="18"/>
        <rFont val="仿宋"/>
        <family val="3"/>
        <charset val="134"/>
      </rPr>
      <t>/s，总投资1800万元。</t>
    </r>
  </si>
  <si>
    <r>
      <t>克孜勒博依镇苏力坦艾日克（7、8、9村）斗渠防渗改建工程。克孜勒博依镇7村、8村、9村改建8.081公里斗渠及125座渠系配套建筑物，渠道流量0.51-0.9m</t>
    </r>
    <r>
      <rPr>
        <sz val="18"/>
        <rFont val="宋体"/>
        <family val="3"/>
        <charset val="134"/>
      </rPr>
      <t>³</t>
    </r>
    <r>
      <rPr>
        <sz val="18"/>
        <rFont val="仿宋"/>
        <family val="3"/>
        <charset val="134"/>
      </rPr>
      <t>/s，总投资1098.03万元。</t>
    </r>
  </si>
  <si>
    <r>
      <t>米夏乡英塔木（10）村斗渠防渗改建工程。米夏乡英塔木（10）村改建8.277公里斗渠及75座渠系配套建筑物，渠道流量0.6-1.0-m</t>
    </r>
    <r>
      <rPr>
        <sz val="18"/>
        <rFont val="宋体"/>
        <family val="3"/>
        <charset val="134"/>
      </rPr>
      <t>³</t>
    </r>
    <r>
      <rPr>
        <sz val="18"/>
        <rFont val="仿宋"/>
        <family val="3"/>
        <charset val="134"/>
      </rPr>
      <t>/s，总投资1151.13万元。</t>
    </r>
  </si>
  <si>
    <r>
      <t>和夏阿瓦提镇萨尔吾斯（29）村斗渠防渗改建工程"。和夏阿瓦提镇萨尔吾斯(29)村 改建5.86公里斗渠及35座渠系配套建筑物，渠道流量0.06-1.2m</t>
    </r>
    <r>
      <rPr>
        <sz val="18"/>
        <rFont val="宋体"/>
        <family val="3"/>
        <charset val="134"/>
      </rPr>
      <t>³</t>
    </r>
    <r>
      <rPr>
        <sz val="18"/>
        <rFont val="仿宋"/>
        <family val="3"/>
        <charset val="134"/>
      </rPr>
      <t>/s，总投资831.75万元。</t>
    </r>
  </si>
  <si>
    <r>
      <t>新财振〔</t>
    </r>
    <r>
      <rPr>
        <sz val="16"/>
        <rFont val="Times New Roman"/>
        <family val="1"/>
      </rPr>
      <t>2022</t>
    </r>
    <r>
      <rPr>
        <sz val="16"/>
        <rFont val="方正仿宋_GBK"/>
        <family val="4"/>
        <charset val="134"/>
      </rPr>
      <t>〕</t>
    </r>
    <r>
      <rPr>
        <sz val="16"/>
        <rFont val="Times New Roman"/>
        <family val="1"/>
      </rPr>
      <t>24</t>
    </r>
    <r>
      <rPr>
        <sz val="16"/>
        <rFont val="方正仿宋_GBK"/>
        <family val="4"/>
        <charset val="134"/>
      </rPr>
      <t>号</t>
    </r>
  </si>
  <si>
    <t>伽财振字〔2023〕7号</t>
  </si>
  <si>
    <t>伽财振字〔2023〕8号</t>
  </si>
  <si>
    <t>伽财振字〔2023〕9号</t>
  </si>
  <si>
    <t>伽财振字〔2023〕10号</t>
  </si>
  <si>
    <t>伽财振字〔2023〕11号</t>
  </si>
  <si>
    <t>伽财振字〔2023〕12号</t>
  </si>
  <si>
    <t>伽财振字〔2023〕2号、伽财振字〔2023〕1号</t>
  </si>
  <si>
    <t>伽财振字〔2023〕3号</t>
  </si>
  <si>
    <t>伽财振字〔2023〕13号</t>
  </si>
  <si>
    <t>伽财振字〔2023〕14号</t>
  </si>
  <si>
    <t>伽财振字〔2023〕15号</t>
  </si>
  <si>
    <t>伽财振字〔2023〕16号</t>
  </si>
  <si>
    <t>伽财振字〔2023〕6号</t>
  </si>
  <si>
    <t>伽财振字〔2023〕5号</t>
  </si>
  <si>
    <t>伽财振字〔2023〕17号</t>
  </si>
  <si>
    <t>伽财振字〔2023〕18号</t>
  </si>
  <si>
    <t>伽财振字〔2023〕19号</t>
  </si>
  <si>
    <t>伽财振字〔2023〕20号</t>
  </si>
  <si>
    <t>伽财振字〔2023〕21号</t>
  </si>
  <si>
    <t>伽财振字〔2023〕22号</t>
  </si>
  <si>
    <t>伽财振字〔2023〕23号</t>
  </si>
  <si>
    <t>伽财振字〔2023〕24号</t>
  </si>
  <si>
    <t>伽财振字〔2023〕25号</t>
  </si>
  <si>
    <t>伽财振字〔2023〕26号</t>
  </si>
  <si>
    <t>伽财振字〔2023〕27号</t>
  </si>
  <si>
    <t>伽财振字〔2023〕28号</t>
  </si>
  <si>
    <t>伽财振字〔2023〕29号</t>
  </si>
  <si>
    <t>伽财振字〔2023〕30号</t>
  </si>
  <si>
    <t>伽财振字〔2023〕31号</t>
  </si>
  <si>
    <t>伽财振字〔2023〕32号</t>
  </si>
  <si>
    <t>伽财振字〔2023〕33号</t>
  </si>
  <si>
    <t>喀地财建〔2022〕139号</t>
  </si>
  <si>
    <t>伽财振字〔2023〕34号</t>
  </si>
  <si>
    <t>伽财振字〔2023〕35号</t>
  </si>
  <si>
    <t>伽财振字〔2023〕4号</t>
  </si>
  <si>
    <t>伽财振字〔2023〕36号</t>
  </si>
  <si>
    <t>伽财振字〔2023〕37号</t>
  </si>
  <si>
    <t>伽财振字〔2023〕38号</t>
  </si>
  <si>
    <t>喀地财振〔2022〕4号</t>
  </si>
  <si>
    <t>喀地财振〔2023〕1号</t>
  </si>
  <si>
    <t>喀地财振〔2022〕6号</t>
  </si>
  <si>
    <t>喀地财建〔2022〕127号</t>
  </si>
  <si>
    <t>喀地财建〔2022〕128号</t>
  </si>
  <si>
    <t>喀地财综〔2022〕26号</t>
  </si>
  <si>
    <t>喀地财建〔2022〕115号</t>
  </si>
  <si>
    <t>喀地财农〔2022〕38号</t>
  </si>
</sst>
</file>

<file path=xl/styles.xml><?xml version="1.0" encoding="utf-8"?>
<styleSheet xmlns="http://schemas.openxmlformats.org/spreadsheetml/2006/main">
  <numFmts count="2">
    <numFmt numFmtId="178" formatCode="0.00_ "/>
    <numFmt numFmtId="179" formatCode="#,##0.00_ "/>
  </numFmts>
  <fonts count="21">
    <font>
      <sz val="11"/>
      <color theme="1"/>
      <name val="宋体"/>
      <charset val="134"/>
      <scheme val="minor"/>
    </font>
    <font>
      <sz val="11"/>
      <color theme="1"/>
      <name val="宋体"/>
      <charset val="134"/>
      <scheme val="minor"/>
    </font>
    <font>
      <sz val="12"/>
      <name val="宋体"/>
      <charset val="134"/>
    </font>
    <font>
      <sz val="11"/>
      <color indexed="8"/>
      <name val="宋体"/>
      <charset val="134"/>
    </font>
    <font>
      <sz val="18"/>
      <name val="Times New Roman"/>
      <family val="1"/>
    </font>
    <font>
      <sz val="11"/>
      <name val="宋体"/>
      <family val="3"/>
      <charset val="134"/>
      <scheme val="minor"/>
    </font>
    <font>
      <sz val="10"/>
      <name val="宋体"/>
      <family val="3"/>
      <charset val="134"/>
      <scheme val="minor"/>
    </font>
    <font>
      <b/>
      <sz val="20"/>
      <name val="方正小标宋简体"/>
      <family val="4"/>
      <charset val="134"/>
    </font>
    <font>
      <b/>
      <sz val="16"/>
      <name val="仿宋"/>
      <family val="3"/>
      <charset val="134"/>
    </font>
    <font>
      <b/>
      <sz val="12"/>
      <name val="仿宋"/>
      <family val="3"/>
      <charset val="134"/>
    </font>
    <font>
      <b/>
      <sz val="10"/>
      <name val="宋体"/>
      <family val="3"/>
      <charset val="134"/>
      <scheme val="minor"/>
    </font>
    <font>
      <sz val="16"/>
      <name val="宋体"/>
      <family val="3"/>
      <charset val="134"/>
      <scheme val="minor"/>
    </font>
    <font>
      <sz val="20"/>
      <name val="仿宋"/>
      <family val="3"/>
      <charset val="134"/>
    </font>
    <font>
      <sz val="18"/>
      <name val="仿宋"/>
      <family val="3"/>
      <charset val="134"/>
    </font>
    <font>
      <sz val="10"/>
      <name val="仿宋"/>
      <family val="3"/>
      <charset val="134"/>
    </font>
    <font>
      <sz val="18"/>
      <name val="宋体"/>
      <family val="3"/>
      <charset val="134"/>
    </font>
    <font>
      <sz val="16"/>
      <name val="Times New Roman"/>
      <family val="1"/>
    </font>
    <font>
      <sz val="16"/>
      <name val="方正仿宋_GBK"/>
      <family val="4"/>
      <charset val="134"/>
    </font>
    <font>
      <sz val="11"/>
      <name val="仿宋_GB2312"/>
      <family val="3"/>
      <charset val="134"/>
    </font>
    <font>
      <sz val="14"/>
      <name val="宋体"/>
      <family val="3"/>
      <charset val="134"/>
      <scheme val="minor"/>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6">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0" fontId="3" fillId="0" borderId="0"/>
    <xf numFmtId="0" fontId="1" fillId="0" borderId="0">
      <alignment vertical="center"/>
    </xf>
  </cellStyleXfs>
  <cellXfs count="48">
    <xf numFmtId="0" fontId="0" fillId="0" borderId="0" xfId="0">
      <alignment vertical="center"/>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8"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0" xfId="0" applyFont="1" applyFill="1" applyAlignment="1" applyProtection="1">
      <alignment horizontal="center" vertical="center" wrapText="1"/>
      <protection locked="0"/>
    </xf>
    <xf numFmtId="0" fontId="9" fillId="0" borderId="3" xfId="0" applyFont="1" applyFill="1" applyBorder="1" applyAlignment="1" applyProtection="1">
      <alignment horizontal="center" vertical="center" wrapText="1"/>
    </xf>
    <xf numFmtId="0" fontId="8" fillId="0" borderId="3" xfId="0" applyFont="1" applyFill="1" applyBorder="1" applyAlignment="1" applyProtection="1">
      <alignment vertical="center" wrapText="1"/>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wrapText="1"/>
      <protection locked="0"/>
    </xf>
    <xf numFmtId="0" fontId="14" fillId="0" borderId="0" xfId="0" applyFont="1" applyFill="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protection locked="0"/>
    </xf>
    <xf numFmtId="0" fontId="13" fillId="0" borderId="2" xfId="0" applyFont="1" applyFill="1" applyBorder="1" applyAlignment="1">
      <alignment horizontal="center" vertical="center" wrapText="1"/>
    </xf>
    <xf numFmtId="0" fontId="12" fillId="0" borderId="4" xfId="0" applyFont="1" applyFill="1" applyBorder="1" applyAlignment="1" applyProtection="1">
      <alignment horizontal="center" vertical="center" wrapText="1"/>
      <protection locked="0"/>
    </xf>
    <xf numFmtId="0" fontId="13" fillId="0" borderId="4" xfId="0" applyFont="1" applyFill="1" applyBorder="1" applyAlignment="1">
      <alignment horizontal="center" vertical="center" wrapText="1"/>
    </xf>
    <xf numFmtId="0" fontId="12" fillId="0" borderId="4" xfId="0" applyFont="1" applyFill="1" applyBorder="1" applyAlignment="1" applyProtection="1">
      <alignment horizontal="center" vertical="center"/>
      <protection locked="0"/>
    </xf>
    <xf numFmtId="0" fontId="13" fillId="0" borderId="3" xfId="0" applyFont="1" applyFill="1" applyBorder="1" applyAlignment="1">
      <alignment horizontal="center" vertical="center" wrapText="1"/>
    </xf>
    <xf numFmtId="0" fontId="12" fillId="0" borderId="1" xfId="0" applyFont="1" applyFill="1" applyBorder="1" applyAlignment="1" applyProtection="1">
      <alignment vertical="center" wrapText="1"/>
      <protection locked="0"/>
    </xf>
    <xf numFmtId="179" fontId="5"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pplyProtection="1">
      <alignment horizontal="center" vertical="center"/>
      <protection locked="0"/>
    </xf>
    <xf numFmtId="0" fontId="18" fillId="0" borderId="1" xfId="0" applyFont="1" applyFill="1" applyBorder="1" applyAlignment="1" applyProtection="1">
      <alignment vertical="center" wrapText="1"/>
      <protection locked="0"/>
    </xf>
    <xf numFmtId="0" fontId="19" fillId="0" borderId="0" xfId="0" applyFont="1" applyFill="1" applyAlignment="1" applyProtection="1">
      <alignment horizontal="left" vertical="center" wrapText="1"/>
      <protection locked="0"/>
    </xf>
    <xf numFmtId="178" fontId="6" fillId="0" borderId="0" xfId="0" applyNumberFormat="1" applyFont="1" applyFill="1" applyAlignment="1" applyProtection="1">
      <alignment horizontal="center" vertical="center" wrapText="1"/>
      <protection locked="0"/>
    </xf>
  </cellXfs>
  <cellStyles count="6">
    <cellStyle name="百分比 2" xfId="1"/>
    <cellStyle name="常规" xfId="0" builtinId="0"/>
    <cellStyle name="常规 16" xfId="2"/>
    <cellStyle name="常规 2" xfId="3"/>
    <cellStyle name="常规 2 4" xfId="4"/>
    <cellStyle name="常规 3" xfId="5"/>
  </cellStyles>
  <dxfs count="0"/>
  <tableStyles count="0" defaultTableStyle="TableStyleMedium2"/>
  <colors>
    <mruColors>
      <color rgb="FF000000"/>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90"/>
  <sheetViews>
    <sheetView tabSelected="1" view="pageBreakPreview" zoomScale="68" zoomScaleNormal="70" workbookViewId="0">
      <pane ySplit="3" topLeftCell="A4" activePane="bottomLeft" state="frozen"/>
      <selection pane="bottomLeft" activeCell="F4" sqref="F4"/>
    </sheetView>
  </sheetViews>
  <sheetFormatPr defaultColWidth="9" defaultRowHeight="13.5"/>
  <cols>
    <col min="1" max="1" width="4.875" style="1" customWidth="1"/>
    <col min="2" max="2" width="40.5" style="1" customWidth="1"/>
    <col min="3" max="3" width="19.125" style="1" customWidth="1"/>
    <col min="4" max="4" width="9.125" style="1" customWidth="1"/>
    <col min="5" max="5" width="9" style="1" customWidth="1"/>
    <col min="6" max="6" width="74.375" style="2" customWidth="1"/>
    <col min="7" max="7" width="10.75" style="1" customWidth="1"/>
    <col min="8" max="9" width="7" style="1" customWidth="1"/>
    <col min="10" max="10" width="19.625" style="1" customWidth="1"/>
    <col min="11" max="11" width="54.25" style="1" customWidth="1"/>
    <col min="12" max="12" width="19.125" style="3" customWidth="1"/>
    <col min="13" max="13" width="13.25" style="1" customWidth="1"/>
    <col min="14" max="14" width="17.875" style="1" customWidth="1"/>
    <col min="15" max="15" width="13.75" style="1" customWidth="1"/>
    <col min="16" max="16" width="7.625" style="1" customWidth="1"/>
    <col min="17" max="17" width="8" style="1" customWidth="1"/>
    <col min="18" max="18" width="13.875" style="1" customWidth="1"/>
    <col min="19" max="19" width="24.625" style="1" customWidth="1"/>
    <col min="20" max="20" width="34.125" style="1" customWidth="1"/>
    <col min="21" max="21" width="34.125" style="1" hidden="1" customWidth="1"/>
    <col min="22" max="22" width="26.25" style="1" customWidth="1"/>
    <col min="23" max="23" width="15.125" style="1" hidden="1" customWidth="1"/>
    <col min="24" max="16384" width="9" style="1"/>
  </cols>
  <sheetData>
    <row r="1" spans="1:23" ht="41.1" customHeight="1">
      <c r="A1" s="4" t="s">
        <v>0</v>
      </c>
      <c r="B1" s="4"/>
      <c r="C1" s="4"/>
      <c r="D1" s="4"/>
      <c r="E1" s="4"/>
      <c r="F1" s="4"/>
      <c r="G1" s="4"/>
      <c r="H1" s="4"/>
      <c r="I1" s="4"/>
      <c r="J1" s="4"/>
      <c r="K1" s="4"/>
      <c r="L1" s="4"/>
      <c r="M1" s="4"/>
      <c r="N1" s="4"/>
      <c r="O1" s="4"/>
      <c r="P1" s="4"/>
      <c r="Q1" s="4"/>
      <c r="R1" s="4"/>
    </row>
    <row r="2" spans="1:23" s="9" customFormat="1" ht="41.25" customHeight="1">
      <c r="A2" s="5" t="s">
        <v>1</v>
      </c>
      <c r="B2" s="5" t="s">
        <v>2</v>
      </c>
      <c r="C2" s="6" t="s">
        <v>3</v>
      </c>
      <c r="D2" s="7" t="s">
        <v>4</v>
      </c>
      <c r="E2" s="5" t="s">
        <v>5</v>
      </c>
      <c r="F2" s="5" t="s">
        <v>6</v>
      </c>
      <c r="G2" s="5" t="s">
        <v>7</v>
      </c>
      <c r="H2" s="5"/>
      <c r="I2" s="5"/>
      <c r="J2" s="7" t="s">
        <v>8</v>
      </c>
      <c r="K2" s="5" t="s">
        <v>9</v>
      </c>
      <c r="L2" s="5" t="s">
        <v>10</v>
      </c>
      <c r="M2" s="5"/>
      <c r="N2" s="5"/>
      <c r="O2" s="5"/>
      <c r="P2" s="5"/>
      <c r="Q2" s="5" t="s">
        <v>11</v>
      </c>
      <c r="R2" s="5" t="s">
        <v>12</v>
      </c>
      <c r="S2" s="5" t="s">
        <v>13</v>
      </c>
      <c r="T2" s="5" t="s">
        <v>14</v>
      </c>
      <c r="U2" s="5" t="s">
        <v>15</v>
      </c>
      <c r="V2" s="8" t="s">
        <v>16</v>
      </c>
      <c r="W2" s="8" t="s">
        <v>17</v>
      </c>
    </row>
    <row r="3" spans="1:23" s="9" customFormat="1" ht="81.75" customHeight="1">
      <c r="A3" s="5"/>
      <c r="B3" s="5"/>
      <c r="C3" s="10"/>
      <c r="D3" s="11"/>
      <c r="E3" s="5"/>
      <c r="F3" s="5"/>
      <c r="G3" s="12" t="s">
        <v>18</v>
      </c>
      <c r="H3" s="13" t="s">
        <v>19</v>
      </c>
      <c r="I3" s="12" t="s">
        <v>20</v>
      </c>
      <c r="J3" s="14"/>
      <c r="K3" s="5"/>
      <c r="L3" s="12" t="s">
        <v>21</v>
      </c>
      <c r="M3" s="12" t="s">
        <v>22</v>
      </c>
      <c r="N3" s="12" t="s">
        <v>23</v>
      </c>
      <c r="O3" s="12" t="s">
        <v>24</v>
      </c>
      <c r="P3" s="12" t="s">
        <v>25</v>
      </c>
      <c r="Q3" s="5"/>
      <c r="R3" s="5"/>
      <c r="S3" s="5"/>
      <c r="T3" s="5"/>
      <c r="U3" s="5"/>
      <c r="V3" s="8"/>
      <c r="W3" s="8"/>
    </row>
    <row r="4" spans="1:23" s="20" customFormat="1" ht="60" customHeight="1">
      <c r="A4" s="15" t="s">
        <v>26</v>
      </c>
      <c r="B4" s="15"/>
      <c r="C4" s="16"/>
      <c r="D4" s="17"/>
      <c r="E4" s="17"/>
      <c r="F4" s="18"/>
      <c r="G4" s="17"/>
      <c r="H4" s="17"/>
      <c r="I4" s="17"/>
      <c r="J4" s="17"/>
      <c r="K4" s="17"/>
      <c r="L4" s="19">
        <f t="shared" ref="L4:L9" si="0">M4+N4+O4+P4</f>
        <v>64663.65</v>
      </c>
      <c r="M4" s="19">
        <f t="shared" ref="M4:R4" si="1">SUM(M5:M58)</f>
        <v>54364.97</v>
      </c>
      <c r="N4" s="19">
        <f t="shared" si="1"/>
        <v>10013.68</v>
      </c>
      <c r="O4" s="19">
        <f t="shared" si="1"/>
        <v>65</v>
      </c>
      <c r="P4" s="19">
        <f t="shared" si="1"/>
        <v>220</v>
      </c>
      <c r="Q4" s="19">
        <f t="shared" si="1"/>
        <v>0</v>
      </c>
      <c r="R4" s="19">
        <f t="shared" si="1"/>
        <v>8723.0717860000004</v>
      </c>
      <c r="S4" s="17"/>
      <c r="T4" s="17"/>
      <c r="U4" s="17"/>
      <c r="V4" s="17"/>
      <c r="W4" s="17"/>
    </row>
    <row r="5" spans="1:23" s="26" customFormat="1" ht="65.25" customHeight="1">
      <c r="A5" s="21">
        <v>1</v>
      </c>
      <c r="B5" s="22" t="s">
        <v>27</v>
      </c>
      <c r="C5" s="22" t="s">
        <v>28</v>
      </c>
      <c r="D5" s="21">
        <v>2023.11</v>
      </c>
      <c r="E5" s="22" t="s">
        <v>29</v>
      </c>
      <c r="F5" s="22" t="s">
        <v>30</v>
      </c>
      <c r="G5" s="23" t="s">
        <v>31</v>
      </c>
      <c r="H5" s="21"/>
      <c r="I5" s="21"/>
      <c r="J5" s="21" t="s">
        <v>32</v>
      </c>
      <c r="K5" s="21" t="s">
        <v>33</v>
      </c>
      <c r="L5" s="24">
        <f t="shared" si="0"/>
        <v>1170</v>
      </c>
      <c r="M5" s="23">
        <v>1170</v>
      </c>
      <c r="N5" s="21"/>
      <c r="O5" s="21"/>
      <c r="P5" s="21"/>
      <c r="Q5" s="25"/>
      <c r="R5" s="21">
        <v>81.099999999999994</v>
      </c>
      <c r="S5" s="21" t="s">
        <v>214</v>
      </c>
      <c r="T5" s="21" t="s">
        <v>252</v>
      </c>
      <c r="U5" s="21" t="s">
        <v>34</v>
      </c>
      <c r="V5" s="23" t="s">
        <v>35</v>
      </c>
      <c r="W5" s="23" t="s">
        <v>36</v>
      </c>
    </row>
    <row r="6" spans="1:23" s="26" customFormat="1" ht="60" customHeight="1">
      <c r="A6" s="21">
        <v>2</v>
      </c>
      <c r="B6" s="22" t="s">
        <v>37</v>
      </c>
      <c r="C6" s="22" t="s">
        <v>38</v>
      </c>
      <c r="D6" s="21">
        <v>2023.11</v>
      </c>
      <c r="E6" s="23" t="s">
        <v>39</v>
      </c>
      <c r="F6" s="22" t="s">
        <v>40</v>
      </c>
      <c r="G6" s="23" t="s">
        <v>31</v>
      </c>
      <c r="H6" s="21"/>
      <c r="I6" s="21"/>
      <c r="J6" s="21" t="s">
        <v>41</v>
      </c>
      <c r="K6" s="21" t="s">
        <v>33</v>
      </c>
      <c r="L6" s="24">
        <f t="shared" si="0"/>
        <v>7000</v>
      </c>
      <c r="M6" s="23">
        <v>7000</v>
      </c>
      <c r="N6" s="21"/>
      <c r="O6" s="21"/>
      <c r="P6" s="21"/>
      <c r="Q6" s="25"/>
      <c r="R6" s="21">
        <v>227.0951</v>
      </c>
      <c r="S6" s="21" t="s">
        <v>215</v>
      </c>
      <c r="T6" s="21" t="s">
        <v>252</v>
      </c>
      <c r="U6" s="21" t="s">
        <v>34</v>
      </c>
      <c r="V6" s="23" t="s">
        <v>42</v>
      </c>
      <c r="W6" s="23" t="s">
        <v>36</v>
      </c>
    </row>
    <row r="7" spans="1:23" s="26" customFormat="1" ht="60" customHeight="1">
      <c r="A7" s="21">
        <v>3</v>
      </c>
      <c r="B7" s="22" t="s">
        <v>43</v>
      </c>
      <c r="C7" s="22" t="s">
        <v>44</v>
      </c>
      <c r="D7" s="21">
        <v>2023.11</v>
      </c>
      <c r="E7" s="23" t="s">
        <v>39</v>
      </c>
      <c r="F7" s="22" t="s">
        <v>45</v>
      </c>
      <c r="G7" s="23" t="s">
        <v>31</v>
      </c>
      <c r="H7" s="21"/>
      <c r="I7" s="21"/>
      <c r="J7" s="21" t="s">
        <v>41</v>
      </c>
      <c r="K7" s="21" t="s">
        <v>33</v>
      </c>
      <c r="L7" s="24">
        <f t="shared" si="0"/>
        <v>2000</v>
      </c>
      <c r="M7" s="23">
        <v>2000</v>
      </c>
      <c r="N7" s="21"/>
      <c r="O7" s="21"/>
      <c r="P7" s="21"/>
      <c r="Q7" s="25"/>
      <c r="R7" s="21"/>
      <c r="S7" s="21" t="s">
        <v>216</v>
      </c>
      <c r="T7" s="21" t="s">
        <v>252</v>
      </c>
      <c r="U7" s="21" t="s">
        <v>34</v>
      </c>
      <c r="V7" s="23" t="s">
        <v>42</v>
      </c>
      <c r="W7" s="23" t="s">
        <v>36</v>
      </c>
    </row>
    <row r="8" spans="1:23" s="26" customFormat="1" ht="60" customHeight="1">
      <c r="A8" s="21">
        <v>4</v>
      </c>
      <c r="B8" s="22" t="s">
        <v>46</v>
      </c>
      <c r="C8" s="22" t="s">
        <v>47</v>
      </c>
      <c r="D8" s="21">
        <v>2023.11</v>
      </c>
      <c r="E8" s="23" t="s">
        <v>39</v>
      </c>
      <c r="F8" s="22" t="s">
        <v>48</v>
      </c>
      <c r="G8" s="23" t="s">
        <v>31</v>
      </c>
      <c r="H8" s="21"/>
      <c r="I8" s="21"/>
      <c r="J8" s="21" t="s">
        <v>41</v>
      </c>
      <c r="K8" s="21" t="s">
        <v>33</v>
      </c>
      <c r="L8" s="24">
        <f t="shared" si="0"/>
        <v>1300</v>
      </c>
      <c r="M8" s="23">
        <v>1300</v>
      </c>
      <c r="N8" s="21"/>
      <c r="O8" s="21"/>
      <c r="P8" s="21"/>
      <c r="Q8" s="25"/>
      <c r="R8" s="21"/>
      <c r="S8" s="21" t="s">
        <v>217</v>
      </c>
      <c r="T8" s="21" t="s">
        <v>252</v>
      </c>
      <c r="U8" s="21" t="s">
        <v>34</v>
      </c>
      <c r="V8" s="23" t="s">
        <v>42</v>
      </c>
      <c r="W8" s="23" t="s">
        <v>36</v>
      </c>
    </row>
    <row r="9" spans="1:23" s="26" customFormat="1" ht="60" customHeight="1">
      <c r="A9" s="21">
        <v>5</v>
      </c>
      <c r="B9" s="22" t="s">
        <v>49</v>
      </c>
      <c r="C9" s="22" t="s">
        <v>50</v>
      </c>
      <c r="D9" s="21">
        <v>2023.11</v>
      </c>
      <c r="E9" s="23" t="s">
        <v>39</v>
      </c>
      <c r="F9" s="22" t="s">
        <v>51</v>
      </c>
      <c r="G9" s="23" t="s">
        <v>31</v>
      </c>
      <c r="H9" s="21"/>
      <c r="I9" s="21"/>
      <c r="J9" s="21" t="s">
        <v>41</v>
      </c>
      <c r="K9" s="21" t="s">
        <v>33</v>
      </c>
      <c r="L9" s="24">
        <f t="shared" si="0"/>
        <v>700</v>
      </c>
      <c r="M9" s="23">
        <v>700</v>
      </c>
      <c r="N9" s="21"/>
      <c r="O9" s="21"/>
      <c r="P9" s="21"/>
      <c r="Q9" s="25"/>
      <c r="R9" s="21"/>
      <c r="S9" s="21" t="s">
        <v>218</v>
      </c>
      <c r="T9" s="21" t="s">
        <v>252</v>
      </c>
      <c r="U9" s="21" t="s">
        <v>34</v>
      </c>
      <c r="V9" s="23" t="s">
        <v>42</v>
      </c>
      <c r="W9" s="23" t="s">
        <v>36</v>
      </c>
    </row>
    <row r="10" spans="1:23" s="26" customFormat="1" ht="60" customHeight="1">
      <c r="A10" s="27">
        <v>6</v>
      </c>
      <c r="B10" s="27" t="s">
        <v>52</v>
      </c>
      <c r="C10" s="27" t="s">
        <v>53</v>
      </c>
      <c r="D10" s="27">
        <v>2023.11</v>
      </c>
      <c r="E10" s="27" t="s">
        <v>54</v>
      </c>
      <c r="F10" s="27" t="s">
        <v>55</v>
      </c>
      <c r="G10" s="27" t="s">
        <v>31</v>
      </c>
      <c r="H10" s="27"/>
      <c r="I10" s="27"/>
      <c r="J10" s="27" t="s">
        <v>41</v>
      </c>
      <c r="K10" s="21" t="s">
        <v>33</v>
      </c>
      <c r="L10" s="28">
        <f>M10+M11</f>
        <v>4453.1059999999998</v>
      </c>
      <c r="M10" s="23">
        <v>3150</v>
      </c>
      <c r="N10" s="21"/>
      <c r="O10" s="21"/>
      <c r="P10" s="21"/>
      <c r="Q10" s="25"/>
      <c r="R10" s="21"/>
      <c r="S10" s="21" t="s">
        <v>219</v>
      </c>
      <c r="T10" s="21" t="s">
        <v>252</v>
      </c>
      <c r="U10" s="21" t="s">
        <v>34</v>
      </c>
      <c r="V10" s="23" t="s">
        <v>56</v>
      </c>
      <c r="W10" s="23" t="s">
        <v>36</v>
      </c>
    </row>
    <row r="11" spans="1:23" s="26" customFormat="1" ht="60" customHeight="1">
      <c r="A11" s="29"/>
      <c r="B11" s="29" t="s">
        <v>52</v>
      </c>
      <c r="C11" s="29" t="s">
        <v>53</v>
      </c>
      <c r="D11" s="29">
        <v>2023.11</v>
      </c>
      <c r="E11" s="29" t="s">
        <v>54</v>
      </c>
      <c r="F11" s="29" t="s">
        <v>55</v>
      </c>
      <c r="G11" s="29" t="s">
        <v>31</v>
      </c>
      <c r="H11" s="29"/>
      <c r="I11" s="29"/>
      <c r="J11" s="29"/>
      <c r="K11" s="21" t="s">
        <v>57</v>
      </c>
      <c r="L11" s="30"/>
      <c r="M11" s="23">
        <v>1303.106</v>
      </c>
      <c r="N11" s="21"/>
      <c r="O11" s="21"/>
      <c r="P11" s="21"/>
      <c r="Q11" s="25"/>
      <c r="R11" s="21"/>
      <c r="S11" s="21" t="s">
        <v>219</v>
      </c>
      <c r="T11" s="21" t="s">
        <v>252</v>
      </c>
      <c r="U11" s="21" t="s">
        <v>34</v>
      </c>
      <c r="V11" s="23" t="s">
        <v>56</v>
      </c>
      <c r="W11" s="23" t="s">
        <v>36</v>
      </c>
    </row>
    <row r="12" spans="1:23" s="26" customFormat="1" ht="60" customHeight="1">
      <c r="A12" s="27">
        <v>7</v>
      </c>
      <c r="B12" s="31" t="s">
        <v>58</v>
      </c>
      <c r="C12" s="31" t="s">
        <v>59</v>
      </c>
      <c r="D12" s="27">
        <v>2023.11</v>
      </c>
      <c r="E12" s="31" t="s">
        <v>60</v>
      </c>
      <c r="F12" s="31" t="s">
        <v>61</v>
      </c>
      <c r="G12" s="31" t="s">
        <v>31</v>
      </c>
      <c r="H12" s="27"/>
      <c r="I12" s="27"/>
      <c r="J12" s="27" t="s">
        <v>62</v>
      </c>
      <c r="K12" s="21" t="s">
        <v>33</v>
      </c>
      <c r="L12" s="28">
        <f>M12+O13+P14</f>
        <v>1985</v>
      </c>
      <c r="M12" s="23">
        <v>1700</v>
      </c>
      <c r="N12" s="21"/>
      <c r="O12" s="21"/>
      <c r="P12" s="21"/>
      <c r="Q12" s="25"/>
      <c r="R12" s="21">
        <v>479.4024</v>
      </c>
      <c r="S12" s="27" t="s">
        <v>220</v>
      </c>
      <c r="T12" s="21" t="s">
        <v>252</v>
      </c>
      <c r="U12" s="21" t="s">
        <v>34</v>
      </c>
      <c r="V12" s="31" t="s">
        <v>63</v>
      </c>
      <c r="W12" s="31" t="s">
        <v>36</v>
      </c>
    </row>
    <row r="13" spans="1:23" s="26" customFormat="1" ht="60" customHeight="1">
      <c r="A13" s="32"/>
      <c r="B13" s="33"/>
      <c r="C13" s="33"/>
      <c r="D13" s="32"/>
      <c r="E13" s="33"/>
      <c r="F13" s="33"/>
      <c r="G13" s="33"/>
      <c r="H13" s="32"/>
      <c r="I13" s="32"/>
      <c r="J13" s="32"/>
      <c r="K13" s="21" t="s">
        <v>64</v>
      </c>
      <c r="L13" s="34"/>
      <c r="M13" s="23"/>
      <c r="N13" s="21"/>
      <c r="O13" s="21">
        <v>65</v>
      </c>
      <c r="P13" s="21"/>
      <c r="Q13" s="25"/>
      <c r="R13" s="21"/>
      <c r="S13" s="32"/>
      <c r="T13" s="21" t="s">
        <v>253</v>
      </c>
      <c r="U13" s="21"/>
      <c r="V13" s="33"/>
      <c r="W13" s="33"/>
    </row>
    <row r="14" spans="1:23" s="26" customFormat="1" ht="60" customHeight="1">
      <c r="A14" s="29"/>
      <c r="B14" s="35"/>
      <c r="C14" s="35"/>
      <c r="D14" s="29"/>
      <c r="E14" s="35"/>
      <c r="F14" s="35"/>
      <c r="G14" s="35"/>
      <c r="H14" s="29"/>
      <c r="I14" s="29"/>
      <c r="J14" s="29"/>
      <c r="K14" s="21" t="s">
        <v>65</v>
      </c>
      <c r="L14" s="30"/>
      <c r="M14" s="23"/>
      <c r="N14" s="21"/>
      <c r="O14" s="21"/>
      <c r="P14" s="21">
        <v>220</v>
      </c>
      <c r="Q14" s="25"/>
      <c r="R14" s="21"/>
      <c r="S14" s="29"/>
      <c r="T14" s="21"/>
      <c r="U14" s="21"/>
      <c r="V14" s="35"/>
      <c r="W14" s="35"/>
    </row>
    <row r="15" spans="1:23" s="26" customFormat="1" ht="60" customHeight="1">
      <c r="A15" s="21">
        <v>8</v>
      </c>
      <c r="B15" s="22" t="s">
        <v>66</v>
      </c>
      <c r="C15" s="22" t="s">
        <v>67</v>
      </c>
      <c r="D15" s="21">
        <v>2023.11</v>
      </c>
      <c r="E15" s="23" t="s">
        <v>60</v>
      </c>
      <c r="F15" s="22" t="s">
        <v>68</v>
      </c>
      <c r="G15" s="23" t="s">
        <v>31</v>
      </c>
      <c r="H15" s="21"/>
      <c r="I15" s="21"/>
      <c r="J15" s="21" t="s">
        <v>62</v>
      </c>
      <c r="K15" s="21" t="s">
        <v>33</v>
      </c>
      <c r="L15" s="24">
        <f>M15+N15+O15+P15</f>
        <v>390</v>
      </c>
      <c r="M15" s="23">
        <v>390</v>
      </c>
      <c r="N15" s="24"/>
      <c r="O15" s="24"/>
      <c r="P15" s="24"/>
      <c r="Q15" s="25"/>
      <c r="R15" s="21">
        <v>0.18</v>
      </c>
      <c r="S15" s="21" t="s">
        <v>221</v>
      </c>
      <c r="T15" s="21" t="s">
        <v>252</v>
      </c>
      <c r="U15" s="21" t="s">
        <v>34</v>
      </c>
      <c r="V15" s="23" t="s">
        <v>63</v>
      </c>
      <c r="W15" s="23" t="s">
        <v>36</v>
      </c>
    </row>
    <row r="16" spans="1:23" s="26" customFormat="1" ht="60" customHeight="1">
      <c r="A16" s="21">
        <v>9</v>
      </c>
      <c r="B16" s="22" t="s">
        <v>69</v>
      </c>
      <c r="C16" s="22" t="s">
        <v>70</v>
      </c>
      <c r="D16" s="21">
        <v>2023.11</v>
      </c>
      <c r="E16" s="23" t="s">
        <v>71</v>
      </c>
      <c r="F16" s="22" t="s">
        <v>72</v>
      </c>
      <c r="G16" s="23" t="s">
        <v>31</v>
      </c>
      <c r="H16" s="21"/>
      <c r="I16" s="21"/>
      <c r="J16" s="21" t="s">
        <v>73</v>
      </c>
      <c r="K16" s="21" t="s">
        <v>33</v>
      </c>
      <c r="L16" s="24">
        <f>M16+N16+O16+P16</f>
        <v>5000</v>
      </c>
      <c r="M16" s="23">
        <v>5000</v>
      </c>
      <c r="N16" s="24"/>
      <c r="O16" s="24"/>
      <c r="P16" s="24"/>
      <c r="Q16" s="25"/>
      <c r="R16" s="21">
        <v>1736.6006</v>
      </c>
      <c r="S16" s="21" t="s">
        <v>222</v>
      </c>
      <c r="T16" s="21" t="s">
        <v>252</v>
      </c>
      <c r="U16" s="21" t="s">
        <v>34</v>
      </c>
      <c r="V16" s="23" t="s">
        <v>208</v>
      </c>
      <c r="W16" s="23" t="s">
        <v>36</v>
      </c>
    </row>
    <row r="17" spans="1:23" s="26" customFormat="1" ht="60" customHeight="1">
      <c r="A17" s="21">
        <v>10</v>
      </c>
      <c r="B17" s="22" t="s">
        <v>74</v>
      </c>
      <c r="C17" s="22" t="s">
        <v>70</v>
      </c>
      <c r="D17" s="21">
        <v>2023.11</v>
      </c>
      <c r="E17" s="23" t="s">
        <v>71</v>
      </c>
      <c r="F17" s="22" t="s">
        <v>75</v>
      </c>
      <c r="G17" s="23" t="s">
        <v>31</v>
      </c>
      <c r="H17" s="21"/>
      <c r="I17" s="21"/>
      <c r="J17" s="21" t="s">
        <v>73</v>
      </c>
      <c r="K17" s="21" t="s">
        <v>33</v>
      </c>
      <c r="L17" s="24">
        <f>M17+N17+O17+P17</f>
        <v>1200</v>
      </c>
      <c r="M17" s="23">
        <v>1200</v>
      </c>
      <c r="N17" s="24"/>
      <c r="O17" s="24"/>
      <c r="P17" s="24"/>
      <c r="Q17" s="25"/>
      <c r="R17" s="21">
        <v>1160.6600000000001</v>
      </c>
      <c r="S17" s="21" t="s">
        <v>223</v>
      </c>
      <c r="T17" s="21" t="s">
        <v>252</v>
      </c>
      <c r="U17" s="21" t="s">
        <v>34</v>
      </c>
      <c r="V17" s="23" t="s">
        <v>208</v>
      </c>
      <c r="W17" s="23" t="s">
        <v>36</v>
      </c>
    </row>
    <row r="18" spans="1:23" s="26" customFormat="1" ht="60" customHeight="1">
      <c r="A18" s="21">
        <v>11</v>
      </c>
      <c r="B18" s="22" t="s">
        <v>76</v>
      </c>
      <c r="C18" s="22" t="s">
        <v>77</v>
      </c>
      <c r="D18" s="21">
        <v>2023.11</v>
      </c>
      <c r="E18" s="23" t="s">
        <v>78</v>
      </c>
      <c r="F18" s="22" t="s">
        <v>79</v>
      </c>
      <c r="G18" s="23" t="s">
        <v>31</v>
      </c>
      <c r="H18" s="21"/>
      <c r="I18" s="21"/>
      <c r="J18" s="21" t="s">
        <v>80</v>
      </c>
      <c r="K18" s="21" t="s">
        <v>33</v>
      </c>
      <c r="L18" s="24">
        <f t="shared" ref="L18:L21" si="2">M18+N18+O18+P18</f>
        <v>64.5</v>
      </c>
      <c r="M18" s="23">
        <v>64.5</v>
      </c>
      <c r="N18" s="24"/>
      <c r="O18" s="24"/>
      <c r="P18" s="24"/>
      <c r="Q18" s="25"/>
      <c r="R18" s="21"/>
      <c r="S18" s="21" t="s">
        <v>224</v>
      </c>
      <c r="T18" s="21" t="s">
        <v>252</v>
      </c>
      <c r="U18" s="21" t="s">
        <v>34</v>
      </c>
      <c r="V18" s="23" t="s">
        <v>208</v>
      </c>
      <c r="W18" s="23" t="s">
        <v>36</v>
      </c>
    </row>
    <row r="19" spans="1:23" s="26" customFormat="1" ht="60" customHeight="1">
      <c r="A19" s="21">
        <v>12</v>
      </c>
      <c r="B19" s="22" t="s">
        <v>81</v>
      </c>
      <c r="C19" s="22" t="s">
        <v>82</v>
      </c>
      <c r="D19" s="21">
        <v>2023.11</v>
      </c>
      <c r="E19" s="23" t="s">
        <v>83</v>
      </c>
      <c r="F19" s="22" t="s">
        <v>84</v>
      </c>
      <c r="G19" s="23" t="s">
        <v>31</v>
      </c>
      <c r="H19" s="21"/>
      <c r="I19" s="21"/>
      <c r="J19" s="21" t="s">
        <v>80</v>
      </c>
      <c r="K19" s="21" t="s">
        <v>33</v>
      </c>
      <c r="L19" s="24">
        <f t="shared" si="2"/>
        <v>3000</v>
      </c>
      <c r="M19" s="23">
        <v>3000</v>
      </c>
      <c r="N19" s="24"/>
      <c r="O19" s="24"/>
      <c r="P19" s="24"/>
      <c r="Q19" s="25"/>
      <c r="R19" s="21"/>
      <c r="S19" s="21" t="s">
        <v>225</v>
      </c>
      <c r="T19" s="21" t="s">
        <v>252</v>
      </c>
      <c r="U19" s="21" t="s">
        <v>34</v>
      </c>
      <c r="V19" s="23" t="s">
        <v>85</v>
      </c>
      <c r="W19" s="23" t="s">
        <v>36</v>
      </c>
    </row>
    <row r="20" spans="1:23" s="26" customFormat="1" ht="60" customHeight="1">
      <c r="A20" s="21">
        <v>13</v>
      </c>
      <c r="B20" s="22" t="s">
        <v>86</v>
      </c>
      <c r="C20" s="22" t="s">
        <v>87</v>
      </c>
      <c r="D20" s="21">
        <v>2023.11</v>
      </c>
      <c r="E20" s="23" t="s">
        <v>83</v>
      </c>
      <c r="F20" s="22" t="s">
        <v>88</v>
      </c>
      <c r="G20" s="23" t="s">
        <v>31</v>
      </c>
      <c r="H20" s="21"/>
      <c r="I20" s="21"/>
      <c r="J20" s="21" t="s">
        <v>80</v>
      </c>
      <c r="K20" s="21" t="s">
        <v>33</v>
      </c>
      <c r="L20" s="24">
        <f t="shared" si="2"/>
        <v>2600</v>
      </c>
      <c r="M20" s="23">
        <v>2600</v>
      </c>
      <c r="N20" s="24"/>
      <c r="O20" s="24"/>
      <c r="P20" s="24"/>
      <c r="Q20" s="25"/>
      <c r="R20" s="36"/>
      <c r="S20" s="21" t="s">
        <v>226</v>
      </c>
      <c r="T20" s="21" t="s">
        <v>252</v>
      </c>
      <c r="U20" s="21" t="s">
        <v>34</v>
      </c>
      <c r="V20" s="23" t="s">
        <v>85</v>
      </c>
      <c r="W20" s="23" t="s">
        <v>36</v>
      </c>
    </row>
    <row r="21" spans="1:23" s="26" customFormat="1" ht="60" customHeight="1">
      <c r="A21" s="21">
        <v>14</v>
      </c>
      <c r="B21" s="22" t="s">
        <v>89</v>
      </c>
      <c r="C21" s="22" t="s">
        <v>90</v>
      </c>
      <c r="D21" s="21">
        <v>2023.11</v>
      </c>
      <c r="E21" s="23" t="s">
        <v>39</v>
      </c>
      <c r="F21" s="22" t="s">
        <v>91</v>
      </c>
      <c r="G21" s="23" t="s">
        <v>31</v>
      </c>
      <c r="H21" s="21"/>
      <c r="I21" s="21"/>
      <c r="J21" s="21" t="s">
        <v>41</v>
      </c>
      <c r="K21" s="21" t="s">
        <v>33</v>
      </c>
      <c r="L21" s="24">
        <f t="shared" si="2"/>
        <v>700</v>
      </c>
      <c r="M21" s="23">
        <v>700</v>
      </c>
      <c r="N21" s="24"/>
      <c r="O21" s="24"/>
      <c r="P21" s="24"/>
      <c r="Q21" s="25"/>
      <c r="R21" s="21">
        <v>129.35839999999999</v>
      </c>
      <c r="S21" s="21" t="s">
        <v>227</v>
      </c>
      <c r="T21" s="21" t="s">
        <v>252</v>
      </c>
      <c r="U21" s="21" t="s">
        <v>34</v>
      </c>
      <c r="V21" s="23" t="s">
        <v>42</v>
      </c>
      <c r="W21" s="23" t="s">
        <v>36</v>
      </c>
    </row>
    <row r="22" spans="1:23" s="26" customFormat="1" ht="60" customHeight="1">
      <c r="A22" s="27">
        <v>15</v>
      </c>
      <c r="B22" s="27" t="s">
        <v>92</v>
      </c>
      <c r="C22" s="27" t="s">
        <v>93</v>
      </c>
      <c r="D22" s="27">
        <v>2023.11</v>
      </c>
      <c r="E22" s="27" t="s">
        <v>94</v>
      </c>
      <c r="F22" s="27" t="s">
        <v>95</v>
      </c>
      <c r="G22" s="27" t="s">
        <v>31</v>
      </c>
      <c r="H22" s="27"/>
      <c r="I22" s="27"/>
      <c r="J22" s="27" t="s">
        <v>96</v>
      </c>
      <c r="K22" s="21" t="s">
        <v>33</v>
      </c>
      <c r="L22" s="28">
        <f>SUM(M22:P23)</f>
        <v>2626</v>
      </c>
      <c r="M22" s="23">
        <v>380</v>
      </c>
      <c r="N22" s="24"/>
      <c r="O22" s="24"/>
      <c r="P22" s="24"/>
      <c r="Q22" s="25"/>
      <c r="R22" s="21"/>
      <c r="S22" s="21" t="s">
        <v>228</v>
      </c>
      <c r="T22" s="21" t="s">
        <v>252</v>
      </c>
      <c r="U22" s="21" t="s">
        <v>34</v>
      </c>
      <c r="V22" s="23" t="s">
        <v>97</v>
      </c>
      <c r="W22" s="23" t="s">
        <v>36</v>
      </c>
    </row>
    <row r="23" spans="1:23" s="26" customFormat="1" ht="60" customHeight="1">
      <c r="A23" s="29"/>
      <c r="B23" s="29" t="s">
        <v>92</v>
      </c>
      <c r="C23" s="29" t="s">
        <v>93</v>
      </c>
      <c r="D23" s="29">
        <v>2023.11</v>
      </c>
      <c r="E23" s="29" t="s">
        <v>94</v>
      </c>
      <c r="F23" s="29" t="s">
        <v>95</v>
      </c>
      <c r="G23" s="29" t="s">
        <v>31</v>
      </c>
      <c r="H23" s="29"/>
      <c r="I23" s="29"/>
      <c r="J23" s="29" t="s">
        <v>96</v>
      </c>
      <c r="K23" s="21" t="s">
        <v>98</v>
      </c>
      <c r="L23" s="30"/>
      <c r="M23" s="23">
        <v>2246</v>
      </c>
      <c r="N23" s="24"/>
      <c r="O23" s="24"/>
      <c r="P23" s="24"/>
      <c r="Q23" s="25"/>
      <c r="R23" s="21">
        <v>451.87876999999997</v>
      </c>
      <c r="S23" s="21" t="s">
        <v>228</v>
      </c>
      <c r="T23" s="21" t="s">
        <v>252</v>
      </c>
      <c r="U23" s="21" t="s">
        <v>34</v>
      </c>
      <c r="V23" s="23" t="s">
        <v>97</v>
      </c>
      <c r="W23" s="23" t="s">
        <v>36</v>
      </c>
    </row>
    <row r="24" spans="1:23" s="26" customFormat="1" ht="60" customHeight="1">
      <c r="A24" s="21">
        <v>16</v>
      </c>
      <c r="B24" s="22" t="s">
        <v>99</v>
      </c>
      <c r="C24" s="22" t="s">
        <v>100</v>
      </c>
      <c r="D24" s="21">
        <v>2023.11</v>
      </c>
      <c r="E24" s="23" t="s">
        <v>101</v>
      </c>
      <c r="F24" s="22" t="s">
        <v>209</v>
      </c>
      <c r="G24" s="23" t="s">
        <v>31</v>
      </c>
      <c r="H24" s="21"/>
      <c r="I24" s="21"/>
      <c r="J24" s="21" t="s">
        <v>96</v>
      </c>
      <c r="K24" s="21" t="s">
        <v>33</v>
      </c>
      <c r="L24" s="24">
        <f t="shared" ref="L24:L31" si="3">M24+N24+O24+P24</f>
        <v>1800</v>
      </c>
      <c r="M24" s="23">
        <v>1800</v>
      </c>
      <c r="N24" s="24"/>
      <c r="O24" s="24"/>
      <c r="P24" s="24"/>
      <c r="Q24" s="25"/>
      <c r="R24" s="37">
        <v>375.550657</v>
      </c>
      <c r="S24" s="21" t="s">
        <v>229</v>
      </c>
      <c r="T24" s="21" t="s">
        <v>252</v>
      </c>
      <c r="U24" s="21" t="s">
        <v>34</v>
      </c>
      <c r="V24" s="23" t="s">
        <v>102</v>
      </c>
      <c r="W24" s="23" t="s">
        <v>36</v>
      </c>
    </row>
    <row r="25" spans="1:23" s="26" customFormat="1" ht="60" customHeight="1">
      <c r="A25" s="21">
        <v>17</v>
      </c>
      <c r="B25" s="22" t="s">
        <v>103</v>
      </c>
      <c r="C25" s="22" t="s">
        <v>104</v>
      </c>
      <c r="D25" s="21">
        <v>2023.11</v>
      </c>
      <c r="E25" s="23" t="s">
        <v>101</v>
      </c>
      <c r="F25" s="22" t="s">
        <v>210</v>
      </c>
      <c r="G25" s="23" t="s">
        <v>31</v>
      </c>
      <c r="H25" s="21"/>
      <c r="I25" s="21"/>
      <c r="J25" s="21" t="s">
        <v>96</v>
      </c>
      <c r="K25" s="21" t="s">
        <v>33</v>
      </c>
      <c r="L25" s="24">
        <f t="shared" si="3"/>
        <v>1000</v>
      </c>
      <c r="M25" s="23">
        <v>1000</v>
      </c>
      <c r="N25" s="24"/>
      <c r="O25" s="24"/>
      <c r="P25" s="24"/>
      <c r="Q25" s="25"/>
      <c r="R25" s="21">
        <v>242.77493699999999</v>
      </c>
      <c r="S25" s="21" t="s">
        <v>230</v>
      </c>
      <c r="T25" s="21" t="s">
        <v>252</v>
      </c>
      <c r="U25" s="21" t="s">
        <v>34</v>
      </c>
      <c r="V25" s="23" t="s">
        <v>102</v>
      </c>
      <c r="W25" s="23" t="s">
        <v>36</v>
      </c>
    </row>
    <row r="26" spans="1:23" s="26" customFormat="1" ht="60" customHeight="1">
      <c r="A26" s="21">
        <v>18</v>
      </c>
      <c r="B26" s="22" t="s">
        <v>105</v>
      </c>
      <c r="C26" s="22" t="s">
        <v>106</v>
      </c>
      <c r="D26" s="21">
        <v>2023.11</v>
      </c>
      <c r="E26" s="23" t="s">
        <v>107</v>
      </c>
      <c r="F26" s="22" t="s">
        <v>108</v>
      </c>
      <c r="G26" s="23" t="s">
        <v>31</v>
      </c>
      <c r="H26" s="21"/>
      <c r="I26" s="21"/>
      <c r="J26" s="21" t="s">
        <v>96</v>
      </c>
      <c r="K26" s="21" t="s">
        <v>33</v>
      </c>
      <c r="L26" s="24">
        <f t="shared" si="3"/>
        <v>1000</v>
      </c>
      <c r="M26" s="23">
        <v>1000</v>
      </c>
      <c r="N26" s="24"/>
      <c r="O26" s="24"/>
      <c r="P26" s="24"/>
      <c r="Q26" s="25"/>
      <c r="R26" s="37">
        <v>294.61536799999999</v>
      </c>
      <c r="S26" s="21" t="s">
        <v>231</v>
      </c>
      <c r="T26" s="21" t="s">
        <v>252</v>
      </c>
      <c r="U26" s="21" t="s">
        <v>34</v>
      </c>
      <c r="V26" s="23" t="s">
        <v>102</v>
      </c>
      <c r="W26" s="23" t="s">
        <v>36</v>
      </c>
    </row>
    <row r="27" spans="1:23" s="26" customFormat="1" ht="60" customHeight="1">
      <c r="A27" s="21">
        <v>19</v>
      </c>
      <c r="B27" s="22" t="s">
        <v>109</v>
      </c>
      <c r="C27" s="22" t="s">
        <v>110</v>
      </c>
      <c r="D27" s="21">
        <v>2023.11</v>
      </c>
      <c r="E27" s="23" t="s">
        <v>107</v>
      </c>
      <c r="F27" s="22" t="s">
        <v>211</v>
      </c>
      <c r="G27" s="23" t="s">
        <v>31</v>
      </c>
      <c r="H27" s="21"/>
      <c r="I27" s="21"/>
      <c r="J27" s="21" t="s">
        <v>96</v>
      </c>
      <c r="K27" s="21" t="s">
        <v>33</v>
      </c>
      <c r="L27" s="24">
        <f t="shared" si="3"/>
        <v>1100</v>
      </c>
      <c r="M27" s="23">
        <v>1100</v>
      </c>
      <c r="N27" s="24"/>
      <c r="O27" s="24"/>
      <c r="P27" s="24"/>
      <c r="Q27" s="25"/>
      <c r="R27" s="21"/>
      <c r="S27" s="21" t="s">
        <v>232</v>
      </c>
      <c r="T27" s="21" t="s">
        <v>252</v>
      </c>
      <c r="U27" s="21" t="s">
        <v>34</v>
      </c>
      <c r="V27" s="23" t="s">
        <v>102</v>
      </c>
      <c r="W27" s="23" t="s">
        <v>36</v>
      </c>
    </row>
    <row r="28" spans="1:23" s="26" customFormat="1" ht="60" customHeight="1">
      <c r="A28" s="21">
        <v>20</v>
      </c>
      <c r="B28" s="22" t="s">
        <v>111</v>
      </c>
      <c r="C28" s="22" t="s">
        <v>112</v>
      </c>
      <c r="D28" s="21">
        <v>2023.11</v>
      </c>
      <c r="E28" s="23" t="s">
        <v>113</v>
      </c>
      <c r="F28" s="22" t="s">
        <v>114</v>
      </c>
      <c r="G28" s="23" t="s">
        <v>31</v>
      </c>
      <c r="H28" s="21"/>
      <c r="I28" s="21"/>
      <c r="J28" s="21" t="s">
        <v>96</v>
      </c>
      <c r="K28" s="21" t="s">
        <v>33</v>
      </c>
      <c r="L28" s="24">
        <f t="shared" si="3"/>
        <v>1600</v>
      </c>
      <c r="M28" s="23">
        <v>1600</v>
      </c>
      <c r="N28" s="24"/>
      <c r="O28" s="24"/>
      <c r="P28" s="24"/>
      <c r="Q28" s="25"/>
      <c r="R28" s="37">
        <v>387.942139</v>
      </c>
      <c r="S28" s="21" t="s">
        <v>233</v>
      </c>
      <c r="T28" s="21" t="s">
        <v>252</v>
      </c>
      <c r="U28" s="21" t="s">
        <v>34</v>
      </c>
      <c r="V28" s="23" t="s">
        <v>102</v>
      </c>
      <c r="W28" s="23" t="s">
        <v>36</v>
      </c>
    </row>
    <row r="29" spans="1:23" s="26" customFormat="1" ht="60" customHeight="1">
      <c r="A29" s="21">
        <v>21</v>
      </c>
      <c r="B29" s="22" t="s">
        <v>115</v>
      </c>
      <c r="C29" s="22" t="s">
        <v>116</v>
      </c>
      <c r="D29" s="21">
        <v>2023.11</v>
      </c>
      <c r="E29" s="23" t="s">
        <v>117</v>
      </c>
      <c r="F29" s="22" t="s">
        <v>212</v>
      </c>
      <c r="G29" s="23" t="s">
        <v>31</v>
      </c>
      <c r="H29" s="21"/>
      <c r="I29" s="21"/>
      <c r="J29" s="21" t="s">
        <v>96</v>
      </c>
      <c r="K29" s="21" t="s">
        <v>33</v>
      </c>
      <c r="L29" s="24">
        <f t="shared" si="3"/>
        <v>800</v>
      </c>
      <c r="M29" s="23">
        <v>800</v>
      </c>
      <c r="N29" s="24"/>
      <c r="O29" s="24"/>
      <c r="P29" s="24"/>
      <c r="Q29" s="25"/>
      <c r="R29" s="37">
        <v>187.770634</v>
      </c>
      <c r="S29" s="21" t="s">
        <v>234</v>
      </c>
      <c r="T29" s="21" t="s">
        <v>252</v>
      </c>
      <c r="U29" s="21" t="s">
        <v>34</v>
      </c>
      <c r="V29" s="23" t="s">
        <v>102</v>
      </c>
      <c r="W29" s="23" t="s">
        <v>36</v>
      </c>
    </row>
    <row r="30" spans="1:23" s="26" customFormat="1" ht="60" customHeight="1">
      <c r="A30" s="21">
        <v>22</v>
      </c>
      <c r="B30" s="22" t="s">
        <v>118</v>
      </c>
      <c r="C30" s="22" t="s">
        <v>119</v>
      </c>
      <c r="D30" s="21">
        <v>2023.11</v>
      </c>
      <c r="E30" s="23" t="s">
        <v>83</v>
      </c>
      <c r="F30" s="22" t="s">
        <v>120</v>
      </c>
      <c r="G30" s="23" t="s">
        <v>31</v>
      </c>
      <c r="H30" s="21"/>
      <c r="I30" s="21"/>
      <c r="J30" s="21" t="s">
        <v>80</v>
      </c>
      <c r="K30" s="21" t="s">
        <v>33</v>
      </c>
      <c r="L30" s="24">
        <f t="shared" si="3"/>
        <v>1000</v>
      </c>
      <c r="M30" s="23">
        <v>1000</v>
      </c>
      <c r="N30" s="24"/>
      <c r="O30" s="24"/>
      <c r="P30" s="24"/>
      <c r="Q30" s="25"/>
      <c r="R30" s="21"/>
      <c r="S30" s="21" t="s">
        <v>235</v>
      </c>
      <c r="T30" s="21" t="s">
        <v>252</v>
      </c>
      <c r="U30" s="21" t="s">
        <v>34</v>
      </c>
      <c r="V30" s="23" t="s">
        <v>85</v>
      </c>
      <c r="W30" s="23" t="s">
        <v>36</v>
      </c>
    </row>
    <row r="31" spans="1:23" s="26" customFormat="1" ht="60" customHeight="1">
      <c r="A31" s="21">
        <v>23</v>
      </c>
      <c r="B31" s="22" t="s">
        <v>121</v>
      </c>
      <c r="C31" s="22" t="s">
        <v>70</v>
      </c>
      <c r="D31" s="21">
        <v>2023.11</v>
      </c>
      <c r="E31" s="23" t="s">
        <v>122</v>
      </c>
      <c r="F31" s="22" t="s">
        <v>123</v>
      </c>
      <c r="G31" s="23"/>
      <c r="H31" s="21"/>
      <c r="I31" s="23" t="s">
        <v>31</v>
      </c>
      <c r="J31" s="21" t="s">
        <v>80</v>
      </c>
      <c r="K31" s="21" t="s">
        <v>33</v>
      </c>
      <c r="L31" s="24">
        <f t="shared" si="3"/>
        <v>1100</v>
      </c>
      <c r="M31" s="23">
        <v>1100</v>
      </c>
      <c r="N31" s="24"/>
      <c r="O31" s="24"/>
      <c r="P31" s="24"/>
      <c r="Q31" s="25"/>
      <c r="R31" s="21">
        <v>328.64005100000003</v>
      </c>
      <c r="S31" s="21" t="s">
        <v>236</v>
      </c>
      <c r="T31" s="21" t="s">
        <v>252</v>
      </c>
      <c r="U31" s="21" t="s">
        <v>34</v>
      </c>
      <c r="V31" s="23" t="s">
        <v>124</v>
      </c>
      <c r="W31" s="23" t="s">
        <v>125</v>
      </c>
    </row>
    <row r="32" spans="1:23" s="26" customFormat="1" ht="60" customHeight="1">
      <c r="A32" s="27">
        <v>24</v>
      </c>
      <c r="B32" s="31" t="s">
        <v>126</v>
      </c>
      <c r="C32" s="31" t="s">
        <v>127</v>
      </c>
      <c r="D32" s="27">
        <v>2023.11</v>
      </c>
      <c r="E32" s="31" t="s">
        <v>128</v>
      </c>
      <c r="F32" s="31" t="s">
        <v>129</v>
      </c>
      <c r="G32" s="31"/>
      <c r="H32" s="27" t="s">
        <v>31</v>
      </c>
      <c r="I32" s="27"/>
      <c r="J32" s="27" t="s">
        <v>130</v>
      </c>
      <c r="K32" s="21" t="s">
        <v>33</v>
      </c>
      <c r="L32" s="28">
        <f>M32+N33</f>
        <v>3000</v>
      </c>
      <c r="M32" s="24">
        <v>2000</v>
      </c>
      <c r="N32" s="23"/>
      <c r="O32" s="24"/>
      <c r="P32" s="24"/>
      <c r="Q32" s="25"/>
      <c r="R32" s="21">
        <v>921.58140000000003</v>
      </c>
      <c r="S32" s="27" t="s">
        <v>237</v>
      </c>
      <c r="T32" s="21" t="s">
        <v>252</v>
      </c>
      <c r="U32" s="21" t="s">
        <v>34</v>
      </c>
      <c r="V32" s="31" t="s">
        <v>131</v>
      </c>
      <c r="W32" s="31" t="s">
        <v>125</v>
      </c>
    </row>
    <row r="33" spans="1:23" s="26" customFormat="1" ht="60" customHeight="1">
      <c r="A33" s="29"/>
      <c r="B33" s="35"/>
      <c r="C33" s="35"/>
      <c r="D33" s="29"/>
      <c r="E33" s="35"/>
      <c r="F33" s="35"/>
      <c r="G33" s="35"/>
      <c r="H33" s="29"/>
      <c r="I33" s="29"/>
      <c r="J33" s="29"/>
      <c r="K33" s="21" t="s">
        <v>132</v>
      </c>
      <c r="L33" s="30"/>
      <c r="M33" s="24"/>
      <c r="N33" s="23">
        <v>1000</v>
      </c>
      <c r="O33" s="24"/>
      <c r="P33" s="24"/>
      <c r="Q33" s="25"/>
      <c r="R33" s="21"/>
      <c r="S33" s="29"/>
      <c r="T33" s="21" t="s">
        <v>254</v>
      </c>
      <c r="U33" s="21" t="s">
        <v>133</v>
      </c>
      <c r="V33" s="35"/>
      <c r="W33" s="35"/>
    </row>
    <row r="34" spans="1:23" s="26" customFormat="1" ht="60" customHeight="1">
      <c r="A34" s="27">
        <v>25</v>
      </c>
      <c r="B34" s="31" t="s">
        <v>134</v>
      </c>
      <c r="C34" s="31" t="s">
        <v>135</v>
      </c>
      <c r="D34" s="27">
        <v>2023.11</v>
      </c>
      <c r="E34" s="31" t="s">
        <v>136</v>
      </c>
      <c r="F34" s="31" t="s">
        <v>137</v>
      </c>
      <c r="G34" s="31"/>
      <c r="H34" s="27" t="s">
        <v>31</v>
      </c>
      <c r="I34" s="27"/>
      <c r="J34" s="27" t="s">
        <v>138</v>
      </c>
      <c r="K34" s="21" t="s">
        <v>33</v>
      </c>
      <c r="L34" s="28">
        <f>M34+N35</f>
        <v>2700</v>
      </c>
      <c r="M34" s="24">
        <v>1700</v>
      </c>
      <c r="N34" s="23"/>
      <c r="O34" s="24"/>
      <c r="P34" s="24"/>
      <c r="Q34" s="25"/>
      <c r="R34" s="21"/>
      <c r="S34" s="27" t="s">
        <v>238</v>
      </c>
      <c r="T34" s="21" t="s">
        <v>252</v>
      </c>
      <c r="U34" s="21" t="s">
        <v>139</v>
      </c>
      <c r="V34" s="31" t="s">
        <v>140</v>
      </c>
      <c r="W34" s="31" t="s">
        <v>125</v>
      </c>
    </row>
    <row r="35" spans="1:23" s="26" customFormat="1" ht="60" customHeight="1">
      <c r="A35" s="29"/>
      <c r="B35" s="35"/>
      <c r="C35" s="35"/>
      <c r="D35" s="29"/>
      <c r="E35" s="35"/>
      <c r="F35" s="35"/>
      <c r="G35" s="35"/>
      <c r="H35" s="29"/>
      <c r="I35" s="29"/>
      <c r="J35" s="29"/>
      <c r="K35" s="21" t="s">
        <v>132</v>
      </c>
      <c r="L35" s="30"/>
      <c r="M35" s="24"/>
      <c r="N35" s="23">
        <v>1000</v>
      </c>
      <c r="O35" s="24"/>
      <c r="P35" s="24"/>
      <c r="Q35" s="25"/>
      <c r="R35" s="21"/>
      <c r="S35" s="29"/>
      <c r="T35" s="21" t="s">
        <v>254</v>
      </c>
      <c r="U35" s="21" t="s">
        <v>133</v>
      </c>
      <c r="V35" s="35"/>
      <c r="W35" s="35"/>
    </row>
    <row r="36" spans="1:23" s="26" customFormat="1" ht="60" customHeight="1">
      <c r="A36" s="27">
        <v>26</v>
      </c>
      <c r="B36" s="31" t="s">
        <v>141</v>
      </c>
      <c r="C36" s="31" t="s">
        <v>142</v>
      </c>
      <c r="D36" s="27">
        <v>2023.11</v>
      </c>
      <c r="E36" s="31" t="s">
        <v>143</v>
      </c>
      <c r="F36" s="31" t="s">
        <v>144</v>
      </c>
      <c r="G36" s="31"/>
      <c r="H36" s="27" t="s">
        <v>31</v>
      </c>
      <c r="I36" s="27"/>
      <c r="J36" s="27" t="s">
        <v>138</v>
      </c>
      <c r="K36" s="21" t="s">
        <v>33</v>
      </c>
      <c r="L36" s="24">
        <f>M36+N36+O36+P36</f>
        <v>1400</v>
      </c>
      <c r="M36" s="24">
        <v>1400</v>
      </c>
      <c r="N36" s="23"/>
      <c r="O36" s="24"/>
      <c r="P36" s="24"/>
      <c r="Q36" s="25"/>
      <c r="R36" s="21">
        <v>48.914133999999997</v>
      </c>
      <c r="S36" s="27" t="s">
        <v>239</v>
      </c>
      <c r="T36" s="21" t="s">
        <v>252</v>
      </c>
      <c r="U36" s="21" t="s">
        <v>139</v>
      </c>
      <c r="V36" s="31" t="s">
        <v>145</v>
      </c>
      <c r="W36" s="31" t="s">
        <v>125</v>
      </c>
    </row>
    <row r="37" spans="1:23" s="26" customFormat="1" ht="60" customHeight="1">
      <c r="A37" s="29"/>
      <c r="B37" s="35"/>
      <c r="C37" s="35"/>
      <c r="D37" s="29"/>
      <c r="E37" s="35"/>
      <c r="F37" s="35"/>
      <c r="G37" s="35"/>
      <c r="H37" s="29"/>
      <c r="I37" s="29"/>
      <c r="J37" s="29"/>
      <c r="K37" s="21" t="s">
        <v>132</v>
      </c>
      <c r="L37" s="24">
        <f>M37+N37+O37+P37</f>
        <v>1000</v>
      </c>
      <c r="M37" s="24"/>
      <c r="N37" s="23">
        <v>1000</v>
      </c>
      <c r="O37" s="24"/>
      <c r="P37" s="24"/>
      <c r="Q37" s="25"/>
      <c r="R37" s="21"/>
      <c r="S37" s="29"/>
      <c r="T37" s="21" t="s">
        <v>254</v>
      </c>
      <c r="U37" s="21" t="s">
        <v>133</v>
      </c>
      <c r="V37" s="35"/>
      <c r="W37" s="35"/>
    </row>
    <row r="38" spans="1:23" s="26" customFormat="1" ht="60" customHeight="1">
      <c r="A38" s="21">
        <v>27</v>
      </c>
      <c r="B38" s="38" t="s">
        <v>146</v>
      </c>
      <c r="C38" s="22" t="s">
        <v>147</v>
      </c>
      <c r="D38" s="21">
        <v>2023.11</v>
      </c>
      <c r="E38" s="23" t="s">
        <v>148</v>
      </c>
      <c r="F38" s="22" t="s">
        <v>149</v>
      </c>
      <c r="G38" s="23"/>
      <c r="H38" s="21" t="s">
        <v>31</v>
      </c>
      <c r="I38" s="23"/>
      <c r="J38" s="21" t="s">
        <v>138</v>
      </c>
      <c r="K38" s="21" t="s">
        <v>33</v>
      </c>
      <c r="L38" s="24">
        <f>M38+N38+O38+P38</f>
        <v>1500</v>
      </c>
      <c r="M38" s="24">
        <v>1500</v>
      </c>
      <c r="N38" s="24"/>
      <c r="O38" s="24"/>
      <c r="P38" s="24"/>
      <c r="Q38" s="25"/>
      <c r="R38" s="21">
        <f>280.662596+52.7426-81.1</f>
        <v>252.305196</v>
      </c>
      <c r="S38" s="21" t="s">
        <v>240</v>
      </c>
      <c r="T38" s="21" t="s">
        <v>252</v>
      </c>
      <c r="U38" s="21" t="s">
        <v>34</v>
      </c>
      <c r="V38" s="23" t="s">
        <v>150</v>
      </c>
      <c r="W38" s="23" t="s">
        <v>125</v>
      </c>
    </row>
    <row r="39" spans="1:23" s="26" customFormat="1" ht="60" customHeight="1">
      <c r="A39" s="27">
        <v>28</v>
      </c>
      <c r="B39" s="39" t="s">
        <v>151</v>
      </c>
      <c r="C39" s="31" t="s">
        <v>152</v>
      </c>
      <c r="D39" s="27">
        <v>2023.11</v>
      </c>
      <c r="E39" s="31" t="s">
        <v>54</v>
      </c>
      <c r="F39" s="31" t="s">
        <v>153</v>
      </c>
      <c r="G39" s="31"/>
      <c r="H39" s="27" t="s">
        <v>31</v>
      </c>
      <c r="I39" s="31"/>
      <c r="J39" s="27" t="s">
        <v>138</v>
      </c>
      <c r="K39" s="21" t="s">
        <v>154</v>
      </c>
      <c r="L39" s="28">
        <f>M39+M40</f>
        <v>1196.8499999999999</v>
      </c>
      <c r="M39" s="24">
        <v>246.85</v>
      </c>
      <c r="N39" s="24"/>
      <c r="O39" s="24"/>
      <c r="P39" s="24"/>
      <c r="Q39" s="25"/>
      <c r="R39" s="21"/>
      <c r="S39" s="40" t="s">
        <v>241</v>
      </c>
      <c r="T39" s="21" t="s">
        <v>170</v>
      </c>
      <c r="U39" s="21" t="s">
        <v>155</v>
      </c>
      <c r="V39" s="41"/>
      <c r="W39" s="41"/>
    </row>
    <row r="40" spans="1:23" s="26" customFormat="1" ht="60" customHeight="1">
      <c r="A40" s="32"/>
      <c r="B40" s="42"/>
      <c r="C40" s="33"/>
      <c r="D40" s="32"/>
      <c r="E40" s="33"/>
      <c r="F40" s="33"/>
      <c r="G40" s="33"/>
      <c r="H40" s="32"/>
      <c r="I40" s="33"/>
      <c r="J40" s="32"/>
      <c r="K40" s="21" t="s">
        <v>33</v>
      </c>
      <c r="L40" s="34"/>
      <c r="M40" s="24">
        <f>950</f>
        <v>950</v>
      </c>
      <c r="N40" s="24"/>
      <c r="O40" s="24"/>
      <c r="P40" s="24"/>
      <c r="Q40" s="25"/>
      <c r="R40" s="21"/>
      <c r="S40" s="40" t="s">
        <v>241</v>
      </c>
      <c r="T40" s="21" t="s">
        <v>252</v>
      </c>
      <c r="U40" s="21" t="s">
        <v>34</v>
      </c>
      <c r="V40" s="41" t="s">
        <v>56</v>
      </c>
      <c r="W40" s="41" t="s">
        <v>125</v>
      </c>
    </row>
    <row r="41" spans="1:23" s="26" customFormat="1" ht="60" customHeight="1">
      <c r="A41" s="40">
        <v>29</v>
      </c>
      <c r="B41" s="43" t="s">
        <v>156</v>
      </c>
      <c r="C41" s="41" t="s">
        <v>157</v>
      </c>
      <c r="D41" s="40">
        <v>2023.11</v>
      </c>
      <c r="E41" s="41" t="s">
        <v>158</v>
      </c>
      <c r="F41" s="41" t="s">
        <v>159</v>
      </c>
      <c r="G41" s="41"/>
      <c r="H41" s="40" t="s">
        <v>31</v>
      </c>
      <c r="I41" s="40"/>
      <c r="J41" s="40" t="s">
        <v>138</v>
      </c>
      <c r="K41" s="21" t="s">
        <v>160</v>
      </c>
      <c r="L41" s="44">
        <f>M41</f>
        <v>280</v>
      </c>
      <c r="M41" s="24">
        <v>280</v>
      </c>
      <c r="O41" s="24"/>
      <c r="P41" s="24"/>
      <c r="Q41" s="25"/>
      <c r="R41" s="21"/>
      <c r="S41" s="40" t="s">
        <v>242</v>
      </c>
      <c r="T41" s="21" t="s">
        <v>255</v>
      </c>
      <c r="U41" s="21" t="s">
        <v>161</v>
      </c>
      <c r="V41" s="41" t="s">
        <v>162</v>
      </c>
      <c r="W41" s="41" t="s">
        <v>125</v>
      </c>
    </row>
    <row r="42" spans="1:23" s="26" customFormat="1" ht="117" customHeight="1">
      <c r="A42" s="21">
        <v>30</v>
      </c>
      <c r="B42" s="38" t="s">
        <v>163</v>
      </c>
      <c r="C42" s="22" t="s">
        <v>164</v>
      </c>
      <c r="D42" s="21">
        <v>2023.11</v>
      </c>
      <c r="E42" s="23" t="s">
        <v>165</v>
      </c>
      <c r="F42" s="22" t="s">
        <v>166</v>
      </c>
      <c r="G42" s="23"/>
      <c r="H42" s="21" t="s">
        <v>31</v>
      </c>
      <c r="I42" s="21"/>
      <c r="J42" s="21" t="s">
        <v>96</v>
      </c>
      <c r="K42" s="21" t="s">
        <v>132</v>
      </c>
      <c r="L42" s="24">
        <f>M42+N42+O42+P42</f>
        <v>1600</v>
      </c>
      <c r="M42" s="24"/>
      <c r="N42" s="24">
        <v>1600</v>
      </c>
      <c r="O42" s="24"/>
      <c r="P42" s="24"/>
      <c r="Q42" s="25"/>
      <c r="R42" s="21"/>
      <c r="S42" s="21" t="s">
        <v>243</v>
      </c>
      <c r="T42" s="21" t="s">
        <v>254</v>
      </c>
      <c r="U42" s="21" t="s">
        <v>213</v>
      </c>
      <c r="V42" s="23" t="s">
        <v>102</v>
      </c>
      <c r="W42" s="23" t="s">
        <v>125</v>
      </c>
    </row>
    <row r="43" spans="1:23" s="26" customFormat="1" ht="60" customHeight="1">
      <c r="A43" s="27">
        <v>31</v>
      </c>
      <c r="B43" s="39" t="s">
        <v>167</v>
      </c>
      <c r="C43" s="31" t="s">
        <v>168</v>
      </c>
      <c r="D43" s="27">
        <v>2023.11</v>
      </c>
      <c r="E43" s="31" t="s">
        <v>165</v>
      </c>
      <c r="F43" s="31" t="s">
        <v>169</v>
      </c>
      <c r="G43" s="31"/>
      <c r="H43" s="27" t="s">
        <v>31</v>
      </c>
      <c r="I43" s="27"/>
      <c r="J43" s="27" t="s">
        <v>96</v>
      </c>
      <c r="K43" s="21" t="s">
        <v>132</v>
      </c>
      <c r="L43" s="24">
        <f>M43+N43+O43+P43</f>
        <v>1264</v>
      </c>
      <c r="M43" s="24"/>
      <c r="N43" s="24">
        <v>1264</v>
      </c>
      <c r="O43" s="24"/>
      <c r="P43" s="24"/>
      <c r="Q43" s="25"/>
      <c r="R43" s="21"/>
      <c r="S43" s="27" t="s">
        <v>244</v>
      </c>
      <c r="T43" s="21" t="s">
        <v>254</v>
      </c>
      <c r="U43" s="21" t="s">
        <v>213</v>
      </c>
      <c r="V43" s="31" t="s">
        <v>102</v>
      </c>
      <c r="W43" s="31" t="s">
        <v>125</v>
      </c>
    </row>
    <row r="44" spans="1:23" s="26" customFormat="1" ht="60" customHeight="1">
      <c r="A44" s="32"/>
      <c r="B44" s="42"/>
      <c r="C44" s="33"/>
      <c r="D44" s="32"/>
      <c r="E44" s="33"/>
      <c r="F44" s="33"/>
      <c r="G44" s="33"/>
      <c r="H44" s="32"/>
      <c r="I44" s="32"/>
      <c r="J44" s="32"/>
      <c r="K44" s="21" t="s">
        <v>154</v>
      </c>
      <c r="L44" s="24">
        <f t="shared" ref="L44:L52" si="4">M44+N44+O44+P44</f>
        <v>13.15</v>
      </c>
      <c r="M44" s="24">
        <v>13.15</v>
      </c>
      <c r="N44" s="24"/>
      <c r="O44" s="24"/>
      <c r="P44" s="24"/>
      <c r="Q44" s="25"/>
      <c r="R44" s="21"/>
      <c r="S44" s="32"/>
      <c r="T44" s="21" t="s">
        <v>170</v>
      </c>
      <c r="U44" s="21" t="s">
        <v>155</v>
      </c>
      <c r="V44" s="33"/>
      <c r="W44" s="33"/>
    </row>
    <row r="45" spans="1:23" s="26" customFormat="1" ht="60" customHeight="1">
      <c r="A45" s="32"/>
      <c r="B45" s="42"/>
      <c r="C45" s="33"/>
      <c r="D45" s="32"/>
      <c r="E45" s="33"/>
      <c r="F45" s="33"/>
      <c r="G45" s="33"/>
      <c r="H45" s="32"/>
      <c r="I45" s="32"/>
      <c r="J45" s="32"/>
      <c r="K45" s="21" t="s">
        <v>171</v>
      </c>
      <c r="L45" s="24">
        <f t="shared" si="4"/>
        <v>11.32</v>
      </c>
      <c r="M45" s="24">
        <v>11.32</v>
      </c>
      <c r="N45" s="24"/>
      <c r="O45" s="24"/>
      <c r="P45" s="24"/>
      <c r="Q45" s="25"/>
      <c r="R45" s="21"/>
      <c r="S45" s="32"/>
      <c r="T45" s="21" t="s">
        <v>256</v>
      </c>
      <c r="U45" s="21" t="s">
        <v>172</v>
      </c>
      <c r="V45" s="33"/>
      <c r="W45" s="33"/>
    </row>
    <row r="46" spans="1:23" s="26" customFormat="1" ht="60" customHeight="1">
      <c r="A46" s="32"/>
      <c r="B46" s="42"/>
      <c r="C46" s="33"/>
      <c r="D46" s="32"/>
      <c r="E46" s="33"/>
      <c r="F46" s="33"/>
      <c r="G46" s="33"/>
      <c r="H46" s="32"/>
      <c r="I46" s="32"/>
      <c r="J46" s="32"/>
      <c r="K46" s="21" t="s">
        <v>173</v>
      </c>
      <c r="L46" s="24">
        <f t="shared" si="4"/>
        <v>13.54</v>
      </c>
      <c r="M46" s="24">
        <v>13.54</v>
      </c>
      <c r="N46" s="24"/>
      <c r="O46" s="24"/>
      <c r="P46" s="24"/>
      <c r="Q46" s="25"/>
      <c r="R46" s="21"/>
      <c r="S46" s="32"/>
      <c r="T46" s="21" t="s">
        <v>256</v>
      </c>
      <c r="U46" s="21" t="s">
        <v>174</v>
      </c>
      <c r="V46" s="33"/>
      <c r="W46" s="33"/>
    </row>
    <row r="47" spans="1:23" s="26" customFormat="1" ht="60" customHeight="1">
      <c r="A47" s="32"/>
      <c r="B47" s="42"/>
      <c r="C47" s="33"/>
      <c r="D47" s="32"/>
      <c r="E47" s="33"/>
      <c r="F47" s="33"/>
      <c r="G47" s="33"/>
      <c r="H47" s="32"/>
      <c r="I47" s="32"/>
      <c r="J47" s="32"/>
      <c r="K47" s="21" t="s">
        <v>175</v>
      </c>
      <c r="L47" s="24">
        <f t="shared" si="4"/>
        <v>23</v>
      </c>
      <c r="M47" s="24"/>
      <c r="N47" s="24">
        <v>23</v>
      </c>
      <c r="O47" s="24"/>
      <c r="P47" s="24"/>
      <c r="Q47" s="25"/>
      <c r="R47" s="21"/>
      <c r="S47" s="32"/>
      <c r="T47" s="21" t="s">
        <v>257</v>
      </c>
      <c r="U47" s="21" t="s">
        <v>176</v>
      </c>
      <c r="V47" s="33"/>
      <c r="W47" s="33"/>
    </row>
    <row r="48" spans="1:23" s="26" customFormat="1" ht="60" customHeight="1">
      <c r="A48" s="32"/>
      <c r="B48" s="42"/>
      <c r="C48" s="33"/>
      <c r="D48" s="32"/>
      <c r="E48" s="33"/>
      <c r="F48" s="33"/>
      <c r="G48" s="33"/>
      <c r="H48" s="32"/>
      <c r="I48" s="32"/>
      <c r="J48" s="32"/>
      <c r="K48" s="21" t="s">
        <v>177</v>
      </c>
      <c r="L48" s="24">
        <f t="shared" si="4"/>
        <v>49</v>
      </c>
      <c r="M48" s="24"/>
      <c r="N48" s="24">
        <v>49</v>
      </c>
      <c r="O48" s="24"/>
      <c r="P48" s="24"/>
      <c r="Q48" s="25"/>
      <c r="R48" s="21"/>
      <c r="S48" s="32"/>
      <c r="T48" s="21" t="s">
        <v>245</v>
      </c>
      <c r="U48" s="21" t="s">
        <v>178</v>
      </c>
      <c r="V48" s="33"/>
      <c r="W48" s="33"/>
    </row>
    <row r="49" spans="1:23" s="26" customFormat="1" ht="60" customHeight="1">
      <c r="A49" s="32"/>
      <c r="B49" s="42"/>
      <c r="C49" s="33"/>
      <c r="D49" s="32"/>
      <c r="E49" s="33"/>
      <c r="F49" s="33"/>
      <c r="G49" s="33"/>
      <c r="H49" s="32"/>
      <c r="I49" s="32"/>
      <c r="J49" s="32"/>
      <c r="K49" s="21" t="s">
        <v>160</v>
      </c>
      <c r="L49" s="24">
        <f t="shared" si="4"/>
        <v>682.11</v>
      </c>
      <c r="M49" s="24">
        <v>682.11</v>
      </c>
      <c r="N49" s="24"/>
      <c r="O49" s="24"/>
      <c r="P49" s="24"/>
      <c r="Q49" s="25"/>
      <c r="R49" s="21"/>
      <c r="S49" s="32"/>
      <c r="T49" s="21" t="s">
        <v>179</v>
      </c>
      <c r="U49" s="21" t="s">
        <v>161</v>
      </c>
      <c r="V49" s="33"/>
      <c r="W49" s="33"/>
    </row>
    <row r="50" spans="1:23" s="26" customFormat="1" ht="60" customHeight="1">
      <c r="A50" s="32"/>
      <c r="B50" s="42"/>
      <c r="C50" s="33"/>
      <c r="D50" s="32"/>
      <c r="E50" s="33"/>
      <c r="F50" s="33"/>
      <c r="G50" s="33"/>
      <c r="H50" s="32"/>
      <c r="I50" s="32"/>
      <c r="J50" s="32"/>
      <c r="K50" s="21" t="s">
        <v>180</v>
      </c>
      <c r="L50" s="24">
        <f t="shared" si="4"/>
        <v>91.12</v>
      </c>
      <c r="M50" s="24"/>
      <c r="N50" s="24">
        <v>91.12</v>
      </c>
      <c r="O50" s="24"/>
      <c r="P50" s="24"/>
      <c r="Q50" s="25"/>
      <c r="R50" s="21"/>
      <c r="S50" s="32"/>
      <c r="T50" s="21" t="s">
        <v>258</v>
      </c>
      <c r="U50" s="45" t="s">
        <v>181</v>
      </c>
      <c r="V50" s="33"/>
      <c r="W50" s="33"/>
    </row>
    <row r="51" spans="1:23" s="26" customFormat="1" ht="60" customHeight="1">
      <c r="A51" s="32"/>
      <c r="B51" s="42"/>
      <c r="C51" s="33"/>
      <c r="D51" s="32"/>
      <c r="E51" s="33"/>
      <c r="F51" s="33"/>
      <c r="G51" s="33"/>
      <c r="H51" s="32"/>
      <c r="I51" s="32"/>
      <c r="J51" s="32"/>
      <c r="K51" s="21" t="s">
        <v>182</v>
      </c>
      <c r="L51" s="24">
        <f t="shared" si="4"/>
        <v>100.76</v>
      </c>
      <c r="M51" s="24"/>
      <c r="N51" s="24">
        <v>100.76</v>
      </c>
      <c r="O51" s="24"/>
      <c r="P51" s="24"/>
      <c r="Q51" s="25"/>
      <c r="R51" s="21"/>
      <c r="S51" s="32"/>
      <c r="T51" s="21" t="s">
        <v>183</v>
      </c>
      <c r="U51" s="21" t="s">
        <v>184</v>
      </c>
      <c r="V51" s="33"/>
      <c r="W51" s="33"/>
    </row>
    <row r="52" spans="1:23" s="26" customFormat="1" ht="60" customHeight="1">
      <c r="A52" s="32"/>
      <c r="B52" s="42"/>
      <c r="C52" s="33"/>
      <c r="D52" s="32"/>
      <c r="E52" s="33"/>
      <c r="F52" s="33"/>
      <c r="G52" s="33"/>
      <c r="H52" s="32"/>
      <c r="I52" s="32"/>
      <c r="J52" s="32"/>
      <c r="K52" s="21" t="s">
        <v>185</v>
      </c>
      <c r="L52" s="24">
        <f t="shared" si="4"/>
        <v>216</v>
      </c>
      <c r="M52" s="24"/>
      <c r="N52" s="24">
        <v>216</v>
      </c>
      <c r="O52" s="24"/>
      <c r="P52" s="24"/>
      <c r="Q52" s="25"/>
      <c r="R52" s="21"/>
      <c r="S52" s="32"/>
      <c r="T52" s="21" t="s">
        <v>259</v>
      </c>
      <c r="U52" s="21" t="s">
        <v>186</v>
      </c>
      <c r="V52" s="33"/>
      <c r="W52" s="33"/>
    </row>
    <row r="53" spans="1:23" s="26" customFormat="1" ht="60" customHeight="1">
      <c r="A53" s="21">
        <v>32</v>
      </c>
      <c r="B53" s="38" t="s">
        <v>187</v>
      </c>
      <c r="C53" s="22" t="s">
        <v>188</v>
      </c>
      <c r="D53" s="21">
        <v>2023.11</v>
      </c>
      <c r="E53" s="23" t="s">
        <v>165</v>
      </c>
      <c r="F53" s="22" t="s">
        <v>189</v>
      </c>
      <c r="G53" s="23" t="s">
        <v>190</v>
      </c>
      <c r="H53" s="21" t="s">
        <v>31</v>
      </c>
      <c r="I53" s="21"/>
      <c r="J53" s="21" t="s">
        <v>96</v>
      </c>
      <c r="K53" s="21" t="s">
        <v>132</v>
      </c>
      <c r="L53" s="24">
        <f t="shared" ref="L53:L58" si="5">M53+N53+O53+P53</f>
        <v>2165</v>
      </c>
      <c r="M53" s="24"/>
      <c r="N53" s="24">
        <v>2165</v>
      </c>
      <c r="O53" s="24"/>
      <c r="P53" s="24"/>
      <c r="Q53" s="25"/>
      <c r="R53" s="21"/>
      <c r="S53" s="21" t="s">
        <v>246</v>
      </c>
      <c r="T53" s="21" t="s">
        <v>254</v>
      </c>
      <c r="U53" s="21" t="s">
        <v>213</v>
      </c>
      <c r="V53" s="23" t="s">
        <v>102</v>
      </c>
      <c r="W53" s="23" t="s">
        <v>125</v>
      </c>
    </row>
    <row r="54" spans="1:23" s="26" customFormat="1" ht="60" customHeight="1">
      <c r="A54" s="21">
        <v>33</v>
      </c>
      <c r="B54" s="38" t="s">
        <v>191</v>
      </c>
      <c r="C54" s="22" t="s">
        <v>70</v>
      </c>
      <c r="D54" s="21">
        <v>2023.11</v>
      </c>
      <c r="E54" s="23" t="s">
        <v>128</v>
      </c>
      <c r="F54" s="22" t="s">
        <v>192</v>
      </c>
      <c r="G54" s="23"/>
      <c r="H54" s="21"/>
      <c r="I54" s="21" t="s">
        <v>31</v>
      </c>
      <c r="J54" s="21" t="s">
        <v>193</v>
      </c>
      <c r="K54" s="21" t="s">
        <v>132</v>
      </c>
      <c r="L54" s="24">
        <f t="shared" si="5"/>
        <v>1504.8</v>
      </c>
      <c r="M54" s="24"/>
      <c r="N54" s="24">
        <v>1504.8</v>
      </c>
      <c r="O54" s="24"/>
      <c r="P54" s="24"/>
      <c r="Q54" s="25"/>
      <c r="R54" s="21">
        <f>250.8+125.4</f>
        <v>376.20000000000005</v>
      </c>
      <c r="S54" s="21" t="s">
        <v>247</v>
      </c>
      <c r="T54" s="21" t="s">
        <v>254</v>
      </c>
      <c r="U54" s="21" t="s">
        <v>213</v>
      </c>
      <c r="V54" s="23" t="s">
        <v>131</v>
      </c>
      <c r="W54" s="23" t="s">
        <v>125</v>
      </c>
    </row>
    <row r="55" spans="1:23" s="26" customFormat="1" ht="60" customHeight="1">
      <c r="A55" s="21">
        <v>34</v>
      </c>
      <c r="B55" s="38" t="s">
        <v>194</v>
      </c>
      <c r="C55" s="22" t="s">
        <v>70</v>
      </c>
      <c r="D55" s="21">
        <v>2023.11</v>
      </c>
      <c r="E55" s="23" t="s">
        <v>195</v>
      </c>
      <c r="F55" s="22" t="s">
        <v>192</v>
      </c>
      <c r="G55" s="23"/>
      <c r="H55" s="21"/>
      <c r="I55" s="21" t="s">
        <v>31</v>
      </c>
      <c r="J55" s="21" t="s">
        <v>193</v>
      </c>
      <c r="K55" s="21" t="s">
        <v>33</v>
      </c>
      <c r="L55" s="24">
        <f t="shared" si="5"/>
        <v>632.5</v>
      </c>
      <c r="M55" s="24">
        <v>632.5</v>
      </c>
      <c r="N55" s="24"/>
      <c r="O55" s="24"/>
      <c r="P55" s="24"/>
      <c r="Q55" s="25"/>
      <c r="R55" s="21">
        <f>115.668+57.834</f>
        <v>173.50200000000001</v>
      </c>
      <c r="S55" s="21" t="s">
        <v>248</v>
      </c>
      <c r="T55" s="21" t="s">
        <v>252</v>
      </c>
      <c r="U55" s="21" t="s">
        <v>34</v>
      </c>
      <c r="V55" s="23" t="s">
        <v>150</v>
      </c>
      <c r="W55" s="23" t="s">
        <v>125</v>
      </c>
    </row>
    <row r="56" spans="1:23" s="26" customFormat="1" ht="60" customHeight="1">
      <c r="A56" s="21">
        <v>35</v>
      </c>
      <c r="B56" s="38" t="s">
        <v>196</v>
      </c>
      <c r="C56" s="22" t="s">
        <v>197</v>
      </c>
      <c r="D56" s="21">
        <v>2023.11</v>
      </c>
      <c r="E56" s="23" t="s">
        <v>122</v>
      </c>
      <c r="F56" s="22" t="s">
        <v>198</v>
      </c>
      <c r="G56" s="23"/>
      <c r="H56" s="21"/>
      <c r="I56" s="21" t="s">
        <v>31</v>
      </c>
      <c r="J56" s="21" t="s">
        <v>193</v>
      </c>
      <c r="K56" s="21" t="s">
        <v>33</v>
      </c>
      <c r="L56" s="24">
        <f t="shared" si="5"/>
        <v>70</v>
      </c>
      <c r="M56" s="23">
        <v>70</v>
      </c>
      <c r="N56" s="24"/>
      <c r="O56" s="24"/>
      <c r="P56" s="24"/>
      <c r="Q56" s="25"/>
      <c r="R56" s="21"/>
      <c r="S56" s="21" t="s">
        <v>249</v>
      </c>
      <c r="T56" s="21" t="s">
        <v>252</v>
      </c>
      <c r="U56" s="21" t="s">
        <v>34</v>
      </c>
      <c r="V56" s="23" t="s">
        <v>124</v>
      </c>
      <c r="W56" s="23" t="s">
        <v>125</v>
      </c>
    </row>
    <row r="57" spans="1:23" s="26" customFormat="1" ht="60" customHeight="1">
      <c r="A57" s="21">
        <v>36</v>
      </c>
      <c r="B57" s="38" t="s">
        <v>199</v>
      </c>
      <c r="C57" s="22" t="s">
        <v>70</v>
      </c>
      <c r="D57" s="21">
        <v>2023.11</v>
      </c>
      <c r="E57" s="22" t="s">
        <v>200</v>
      </c>
      <c r="F57" s="22" t="s">
        <v>201</v>
      </c>
      <c r="G57" s="22"/>
      <c r="H57" s="21"/>
      <c r="I57" s="21" t="s">
        <v>31</v>
      </c>
      <c r="J57" s="21" t="s">
        <v>193</v>
      </c>
      <c r="K57" s="21" t="s">
        <v>33</v>
      </c>
      <c r="L57" s="24">
        <f t="shared" si="5"/>
        <v>1500</v>
      </c>
      <c r="M57" s="23">
        <v>1500</v>
      </c>
      <c r="N57" s="24"/>
      <c r="O57" s="24"/>
      <c r="P57" s="24"/>
      <c r="Q57" s="25"/>
      <c r="R57" s="21">
        <v>867</v>
      </c>
      <c r="S57" s="21" t="s">
        <v>250</v>
      </c>
      <c r="T57" s="21" t="s">
        <v>252</v>
      </c>
      <c r="U57" s="21" t="s">
        <v>34</v>
      </c>
      <c r="V57" s="23" t="s">
        <v>202</v>
      </c>
      <c r="W57" s="23" t="s">
        <v>125</v>
      </c>
    </row>
    <row r="58" spans="1:23" s="26" customFormat="1" ht="60" customHeight="1">
      <c r="A58" s="21">
        <v>37</v>
      </c>
      <c r="B58" s="38" t="s">
        <v>203</v>
      </c>
      <c r="C58" s="22" t="s">
        <v>70</v>
      </c>
      <c r="D58" s="21">
        <v>2023.11</v>
      </c>
      <c r="E58" s="22" t="s">
        <v>204</v>
      </c>
      <c r="F58" s="22" t="s">
        <v>205</v>
      </c>
      <c r="G58" s="22"/>
      <c r="H58" s="21"/>
      <c r="I58" s="21" t="s">
        <v>31</v>
      </c>
      <c r="J58" s="21" t="s">
        <v>193</v>
      </c>
      <c r="K58" s="21" t="s">
        <v>57</v>
      </c>
      <c r="L58" s="24">
        <f t="shared" si="5"/>
        <v>61.893999999999998</v>
      </c>
      <c r="M58" s="24">
        <v>61.893999999999998</v>
      </c>
      <c r="N58" s="24"/>
      <c r="O58" s="24"/>
      <c r="P58" s="24"/>
      <c r="Q58" s="25"/>
      <c r="R58" s="21"/>
      <c r="S58" s="21" t="s">
        <v>251</v>
      </c>
      <c r="T58" s="21" t="s">
        <v>252</v>
      </c>
      <c r="U58" s="21" t="s">
        <v>34</v>
      </c>
      <c r="V58" s="23" t="s">
        <v>206</v>
      </c>
      <c r="W58" s="41" t="s">
        <v>125</v>
      </c>
    </row>
    <row r="59" spans="1:23" ht="54" customHeight="1">
      <c r="A59" s="46" t="s">
        <v>207</v>
      </c>
      <c r="B59" s="46"/>
      <c r="C59" s="46"/>
      <c r="D59" s="46"/>
      <c r="E59" s="46"/>
      <c r="F59" s="46"/>
      <c r="G59" s="46"/>
      <c r="H59" s="46"/>
      <c r="I59" s="46"/>
      <c r="J59" s="46"/>
      <c r="K59" s="46"/>
      <c r="L59" s="46"/>
      <c r="M59" s="46"/>
      <c r="N59" s="46"/>
      <c r="O59" s="46"/>
      <c r="P59" s="46"/>
      <c r="Q59" s="46"/>
      <c r="R59" s="46"/>
      <c r="S59" s="46"/>
      <c r="T59" s="46"/>
      <c r="U59" s="46"/>
      <c r="V59" s="46"/>
      <c r="W59" s="46"/>
    </row>
    <row r="63" spans="1:23">
      <c r="L63" s="47"/>
    </row>
    <row r="78" ht="13.5" customHeight="1"/>
    <row r="79" ht="47.25" customHeight="1"/>
    <row r="80" ht="47.25" customHeight="1"/>
    <row r="81" ht="47.25" customHeight="1"/>
    <row r="82" ht="47.25" customHeight="1"/>
    <row r="83" ht="47.25" customHeight="1"/>
    <row r="84" ht="47.25" customHeight="1"/>
    <row r="85" ht="47.25" customHeight="1"/>
    <row r="86" ht="47.25" customHeight="1"/>
    <row r="87" ht="47.25" customHeight="1"/>
    <row r="88" ht="47.25" customHeight="1"/>
    <row r="89" ht="47.25" customHeight="1"/>
    <row r="90" ht="47.25" customHeight="1"/>
  </sheetData>
  <mergeCells count="121">
    <mergeCell ref="W2:W3"/>
    <mergeCell ref="W12:W14"/>
    <mergeCell ref="W32:W33"/>
    <mergeCell ref="W34:W35"/>
    <mergeCell ref="W36:W37"/>
    <mergeCell ref="W43:W52"/>
    <mergeCell ref="S2:S3"/>
    <mergeCell ref="S12:S14"/>
    <mergeCell ref="S32:S33"/>
    <mergeCell ref="S34:S35"/>
    <mergeCell ref="S36:S37"/>
    <mergeCell ref="S43:S52"/>
    <mergeCell ref="T2:T3"/>
    <mergeCell ref="U2:U3"/>
    <mergeCell ref="V2:V3"/>
    <mergeCell ref="V12:V14"/>
    <mergeCell ref="V32:V33"/>
    <mergeCell ref="V34:V35"/>
    <mergeCell ref="V36:V37"/>
    <mergeCell ref="V43:V52"/>
    <mergeCell ref="K2:K3"/>
    <mergeCell ref="L10:L11"/>
    <mergeCell ref="L12:L14"/>
    <mergeCell ref="L22:L23"/>
    <mergeCell ref="L32:L33"/>
    <mergeCell ref="L34:L35"/>
    <mergeCell ref="L39:L40"/>
    <mergeCell ref="Q2:Q3"/>
    <mergeCell ref="R2:R3"/>
    <mergeCell ref="I10:I11"/>
    <mergeCell ref="I12:I14"/>
    <mergeCell ref="I22:I23"/>
    <mergeCell ref="I32:I33"/>
    <mergeCell ref="I34:I35"/>
    <mergeCell ref="I36:I37"/>
    <mergeCell ref="I39:I40"/>
    <mergeCell ref="I43:I52"/>
    <mergeCell ref="J2:J3"/>
    <mergeCell ref="J10:J11"/>
    <mergeCell ref="J12:J14"/>
    <mergeCell ref="J22:J23"/>
    <mergeCell ref="J32:J33"/>
    <mergeCell ref="J34:J35"/>
    <mergeCell ref="J36:J37"/>
    <mergeCell ref="J39:J40"/>
    <mergeCell ref="J43:J52"/>
    <mergeCell ref="G10:G11"/>
    <mergeCell ref="G12:G14"/>
    <mergeCell ref="G22:G23"/>
    <mergeCell ref="G32:G33"/>
    <mergeCell ref="G34:G35"/>
    <mergeCell ref="G36:G37"/>
    <mergeCell ref="G39:G40"/>
    <mergeCell ref="G43:G52"/>
    <mergeCell ref="H10:H11"/>
    <mergeCell ref="H12:H14"/>
    <mergeCell ref="H22:H23"/>
    <mergeCell ref="H32:H33"/>
    <mergeCell ref="H34:H35"/>
    <mergeCell ref="H36:H37"/>
    <mergeCell ref="H39:H40"/>
    <mergeCell ref="H43:H52"/>
    <mergeCell ref="F2:F3"/>
    <mergeCell ref="F10:F11"/>
    <mergeCell ref="F12:F14"/>
    <mergeCell ref="F22:F23"/>
    <mergeCell ref="F32:F33"/>
    <mergeCell ref="F34:F35"/>
    <mergeCell ref="F36:F37"/>
    <mergeCell ref="F39:F40"/>
    <mergeCell ref="F43:F52"/>
    <mergeCell ref="E2:E3"/>
    <mergeCell ref="E10:E11"/>
    <mergeCell ref="E12:E14"/>
    <mergeCell ref="E22:E23"/>
    <mergeCell ref="E32:E33"/>
    <mergeCell ref="E34:E35"/>
    <mergeCell ref="E36:E37"/>
    <mergeCell ref="E39:E40"/>
    <mergeCell ref="E43:E52"/>
    <mergeCell ref="D2:D3"/>
    <mergeCell ref="D10:D11"/>
    <mergeCell ref="D12:D14"/>
    <mergeCell ref="D22:D23"/>
    <mergeCell ref="D32:D33"/>
    <mergeCell ref="D34:D35"/>
    <mergeCell ref="D36:D37"/>
    <mergeCell ref="D39:D40"/>
    <mergeCell ref="D43:D52"/>
    <mergeCell ref="B39:B40"/>
    <mergeCell ref="B43:B52"/>
    <mergeCell ref="C2:C3"/>
    <mergeCell ref="C10:C11"/>
    <mergeCell ref="C12:C14"/>
    <mergeCell ref="C22:C23"/>
    <mergeCell ref="C32:C33"/>
    <mergeCell ref="C34:C35"/>
    <mergeCell ref="C36:C37"/>
    <mergeCell ref="C39:C40"/>
    <mergeCell ref="C43:C52"/>
    <mergeCell ref="A1:R1"/>
    <mergeCell ref="G2:I2"/>
    <mergeCell ref="L2:P2"/>
    <mergeCell ref="A4:B4"/>
    <mergeCell ref="A59:W59"/>
    <mergeCell ref="A2:A3"/>
    <mergeCell ref="A10:A11"/>
    <mergeCell ref="A12:A14"/>
    <mergeCell ref="A22:A23"/>
    <mergeCell ref="A32:A33"/>
    <mergeCell ref="A34:A35"/>
    <mergeCell ref="A36:A37"/>
    <mergeCell ref="A39:A40"/>
    <mergeCell ref="A43:A52"/>
    <mergeCell ref="B2:B3"/>
    <mergeCell ref="B10:B11"/>
    <mergeCell ref="B12:B14"/>
    <mergeCell ref="B22:B23"/>
    <mergeCell ref="B32:B33"/>
    <mergeCell ref="B34:B35"/>
    <mergeCell ref="B36:B37"/>
  </mergeCells>
  <phoneticPr fontId="20" type="noConversion"/>
  <dataValidations count="3">
    <dataValidation type="list" allowBlank="1" showInputMessage="1" showErrorMessage="1" error="请在下拉框中选择“项目类型”" sqref="J41:J58 J4:J39">
      <formula1>"农业生产,畜牧生产,水利发展,林业改革发展,农田建设,农村综合改革,林业草原生态保护恢复,农村环境整治,农村道路建设,农村危房改造,农业资源及生态保护,乡村旅游,其他（项目管理费、雨露计划项目、易地扶贫搬迁债券资金贴息补助、人员补助类等）"</formula1>
    </dataValidation>
    <dataValidation type="list" allowBlank="1" showInputMessage="1" showErrorMessage="1" error="请在下拉框中选择“项目类型”" sqref="J60:J1048576 J1">
      <formula1>"农业生产,畜牧生产,水利发展,林业改革发展,农田建设,农村综合改革,林业草原生态保护恢复,农村环境整治,农村道路建设,农村危房改造,农业资源及生态保护,乡村旅游"</formula1>
    </dataValidation>
    <dataValidation type="list" allowBlank="1" showInputMessage="1" showErrorMessage="1" error="请在下拉框中选择“资金名称”" sqref="K60:K1048576 K4:K58 K1">
      <formula1>#REF!</formula1>
    </dataValidation>
  </dataValidations>
  <pageMargins left="0.75" right="0.75" top="1" bottom="1" header="0.5" footer="0.5"/>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2023年项目汇总表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kshl</dc:creator>
  <cp:lastModifiedBy>Admin</cp:lastModifiedBy>
  <cp:lastPrinted>2023-02-20T08:16:00Z</cp:lastPrinted>
  <dcterms:created xsi:type="dcterms:W3CDTF">2018-02-11T03:18:00Z</dcterms:created>
  <dcterms:modified xsi:type="dcterms:W3CDTF">2023-04-24T11:38:04Z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eadingLayout">
    <vt:bool>true</vt:bool>
  </property>
</Properties>
</file>