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94" windowHeight="10045" tabRatio="722"/>
  </bookViews>
  <sheets>
    <sheet name="2025年第一批总" sheetId="27" r:id="rId1"/>
  </sheets>
  <definedNames>
    <definedName name="_xlnm._FilterDatabase" localSheetId="0" hidden="1">'2025年第一批总'!$A$4:$XEU$45</definedName>
    <definedName name="_xlnm.Print_Area" localSheetId="0">'2025年第一批总'!$A$1:$AB$45</definedName>
    <definedName name="_xlnm.Print_Titles" localSheetId="0">'2025年第一批总'!$1:$4</definedName>
  </definedNames>
  <calcPr calcId="144525"/>
</workbook>
</file>

<file path=xl/sharedStrings.xml><?xml version="1.0" encoding="utf-8"?>
<sst xmlns="http://schemas.openxmlformats.org/spreadsheetml/2006/main" count="459" uniqueCount="253">
  <si>
    <t>伽师县2025年第二批巩固拓展脱贫攻坚成果和乡村振兴有效衔接项目资金分配表</t>
  </si>
  <si>
    <t>序号</t>
  </si>
  <si>
    <t>项目库
编号</t>
  </si>
  <si>
    <t>项目名称</t>
  </si>
  <si>
    <t>项目
类别</t>
  </si>
  <si>
    <t>项目
子类型</t>
  </si>
  <si>
    <t>建设
性质</t>
  </si>
  <si>
    <t>实施地点</t>
  </si>
  <si>
    <t>主要建设内容</t>
  </si>
  <si>
    <t>建设
单位</t>
  </si>
  <si>
    <t>建设
规模</t>
  </si>
  <si>
    <t>资金来源（万元）</t>
  </si>
  <si>
    <t>项目主管
部门</t>
  </si>
  <si>
    <t>责任人</t>
  </si>
  <si>
    <t>绩效目标</t>
  </si>
  <si>
    <t>入库时间</t>
  </si>
  <si>
    <t>审批文号</t>
  </si>
  <si>
    <t>备注</t>
  </si>
  <si>
    <t>合计</t>
  </si>
  <si>
    <t>财政衔接资金</t>
  </si>
  <si>
    <t>其他涉农
整合资金</t>
  </si>
  <si>
    <t>地方政府
债券资金</t>
  </si>
  <si>
    <t>地县资金</t>
  </si>
  <si>
    <t>其他资金</t>
  </si>
  <si>
    <t>小计</t>
  </si>
  <si>
    <t>巩固拓展脱贫攻坚成果和乡村振兴</t>
  </si>
  <si>
    <t>以工
代赈</t>
  </si>
  <si>
    <t>少数
民族
发展</t>
  </si>
  <si>
    <t>欠发达
国有
农场</t>
  </si>
  <si>
    <t>欠发达
国有
林场</t>
  </si>
  <si>
    <t>欠发达
国有
牧场</t>
  </si>
  <si>
    <t>一</t>
  </si>
  <si>
    <t>产业增收</t>
  </si>
  <si>
    <t>jsx202504</t>
  </si>
  <si>
    <t>伽师县甜菜种植补助项目</t>
  </si>
  <si>
    <t>产业发展</t>
  </si>
  <si>
    <t>种植业基地</t>
  </si>
  <si>
    <t>新建</t>
  </si>
  <si>
    <t>1、英买里镇14个村：1村、2村、3村、4村、5村、6村、7村、8村、9村、10村、11村、12村、13村、14村、15村、16村、17村、18村、19村、20村。
2、居仁镇27个村：1村、2村、3村、4村、5村、6村、7村、8村、9村、10村、11村、12村、13村、14村、15村、16村、17村、18村、19村、20村、21村、22村、23村、24村、25村、26村、27村。
3、卧里托格拉克镇28个村：1村、2村、3村、4村、5村、6村、7村、8村、9村、10村、11村、12村、13村、14村、15村、16村、17村、18村、19村、20村、21村、22村、23村、24村、25村、26村、27村、28村。
4、克孜勒博依镇27个村：1村、3村、4村、5村、7村、9村、10村、12村、13村、14村、15村、16村、17、18村、19村、20村、22村、23村、24村、25村、26村、27村、29村、30村、31村、32村、33村。
5、米夏乡12个村：1村、2村、7村、10村、12村、16村、17村、18村、19村、20村、21村。
6、夏普吐勒镇镇24个村：1村、2村、3村、4村、5村、6村、7村、8村、9村、10村、11村、12村、13村、14村、15村、16村、17村、18村、19村、20村、21村、22村、23村、24村。
7、和夏阿瓦提镇34个村：1村、2村、3村、4村、5村、6村、7村、8村、9村、10村、12村、13村、14村、15村、16村、17村、18村、19村、20村、22村、24村、25村、26村、27村、28村、29村、30村、31村、32村、33村、34村。
8、克孜勒苏乡36个村：1村、2村、3村、4村、5村、6村、7村、8村、9村、10村、11村、12村、13村、14村、15村、16村、17村、18村、19村、20村、21村、22村、23村、24村、25村、26村、30村、32村、33村、34村、35村、36村、37村、38村、39村、40村。
9、古勒鲁克乡24个村：1村、2村、3村、4村、5村、6村、7村、8村、9村10村、12村、13村、14村、15村、16村、17村、18村、19村、20村、21村、22村、23村、24村。
10、玉代克力克乡8个村：2村、3村、4村、6村、7村、8村、10村、11村。
11、铁日木乡10个村：1村、3村、4村、6村、7村、8村、9村、10村、11村、12村。
12、西克尔库勒镇27个村：1村、2村、3村、4村、5村、6村、7村、8村、9村、10村、11村、12村、13村、14村、15村、16村、17村、18村、19村、20村、21村、22村、23村、24村、25村、26村、27村。</t>
  </si>
  <si>
    <t>总投资：2308.6545万元
建设内容：对全县12个乡镇273个村7798户脱贫户(含监测户)种植的43934.57亩甜菜进行补助。亩产在4吨以下(不含4吨)补助300元/亩;亩产在4吨区间补助400元/亩;亩产在5-6吨区间补助600元/亩;亩产在7吨及以上补助800元/亩。
1.英买里镇19个村1012户6892.07亩，其中：库木艾日克（1）村18户67.8亩；托万库木艾日克（2）村10户60.3亩，墩艾日克（3）村54户307.4亩；巴格托格拉克（4）村99户931亩；墩地瓦依（5）村52户198.5亩；克皮乃克（6）村58户326.5亩；阿亚格克皮乃科（7）村46户360.6亩；阿迪拉（8）村48户253.2亩；吐孜鲁克（9）村26户141.96亩；阿亚格英买里（11）村53户283亩；卡吾勒（12）村83户694.24亩；巴什兰干（13）村79户509.06亩；阿亚克兰干（14）村74户559.8亩，克孜勒巴依拉克（15）村36户121亩，兰帕（16）村65户333.7亩，英阿瓦提（17）村59户349.6亩，古再（18）村113户1066.41亩，卡拉央塔克（19）村30户245.7亩，拉依力克（20）村9户82.3亩。2、居仁镇27个村1271户5699.3亩341.958万元。江巴孜（1）村76户296.4亩、阿克吐尔（2）村57户391.3亩、色日克托克拉克（3)村111户469亩、栏杆（4）村15户47.3亩、萨热依塔木(5)村133户617.28亩、科克库木(6)村72户349.1亩、开普台巴格(7)村30户148.4亩、艾格铁热克(8)村28户99.9亩、恰喀（9）村6户10.05亩、开旦木加依（10）村5户20亩、依排克其(11)村11户46.2亩、克孜勒吉依木(12)村8户26.2亩、英兰干（13）村23户76.9亩、阿亚克仓(14)村 77户360.87亩、其维克(15)村16户40.1亩、布鲁胡其(16)村33户97.3亩、墩恰喀尔(17)村8户50亩、吐格曼贝西(18)村25户89.2亩、尤库日吐格曼贝西(19)村26户88.6亩 、拍什塔克(20)村33户130.4亩，尕勒(21)村90户385亩、克其克江巴孜（22）村73户392亩、托万尕勒(23)村112户479.2亩、克其克布鲁胡其(24)村20户49.7亩、琼江巴孜(25)村52户296.9亩、喀热喀什(26)村66户334.6亩、仓(27)村65户307.4亩。
3、卧里托格拉克镇28个村542户4058.7亩。其中：塔格艾日克（1）村49户284亩，尤库日阔什库勒（2）村15户90亩，乌吐拉阔什库勒（3）村35户403.5亩，托格热克斯木（4）村12户110.9亩，喀塔尔墩（5）村4户49亩，英巴格（6）村14户163亩，英阔什库勒（7）村16户87亩，卧里托格拉克（8）村31户363.2亩，阿亚格阔什库勒（9）村24户167.2亩，阿克吾斯塘村（10）村17户150.5亩，阿亚格喀尕买里斯（11）村6户31.5亩，强孜（12）村8户25.8亩，巴希硝尔介乃克（13）村26户121.5亩，亚帕勒托格勒克（14）村36户245亩，帕尔其托格勒克（15）村11户74亩，龙口（16）村7户15.7亩，拜什托普（17）村3户22.5亩，销尔介乃克（18）村5户26亩，盖孜乃库木（19）村15户129亩，乌堂（20）村39户378.5亩，喀赞库勒（21）村15户86亩，巴什阿克代尔亚（22）村34户241.8亩，喀尕买里斯（23）村28户246亩，阿亚格阿克达里亚（24）村21户193.7亩，喀热尤勒滚（25）村32户126.1亩，托盖欧勒迪（26）村1户2亩，尤汗托格拉克（27）村19户135.9亩，巴扎（28）村19户89.4亩。
4、克孜勒博依镇27个村470户2113.7亩：先拜巴扎（1）村9户103.1亩,库木买里斯（3）村5户29亩,阿热买里（4）村5户30.9亩,阿娜尔库勒（5）村40户223.3亩,阔什艾日克（7）村22户103.1亩,巴格艾日克（9）村25户110.7亩,巴什英阿依马克（10）村5户62.5亩,吾斯塘博依（12）村15户135.8亩,却勒库勒（13）村9户119.6亩,克孜勒巴依拉克（14）村4户43亩,依提帕克（15）村5户17亩,英买里（16）村18户50.5亩,阿亚格乔拉克（17）村17户27.7亩,巴什乔拉克（18）村7户80.1亩,坎迪尔勒克（19）村27户48.7亩,托万阿热克什拉克（20）村13户157.2亩,古力巴格（22）村9户101.8亩,色满（23）村10户29.1亩,浩罕（24）村16户91.8亩,木努尔（25）村16户45.4亩,阿依丁（26）村9户39.6亩,恰瓦拉（27）村10户48.9亩,阿容（29）村20户94.3亩,博迪马勒（30）村27户86.3亩,喀拉央塔克（31）村38户74.2亩,喀力克（32）村20户60.5亩,曲如其（33）村69户99.6亩。
5、米夏乡12个村348户1945亩。其中，江尕勒霍依拉（1）村1户16.1亩、恰喀（2）村25户100亩、琼库尔克什拉克（3）村25户121.7亩、托万塔尔夏（7）村6户14.3亩、英塔木（10）村29户61.9亩、英巴格（12）村24户27.6亩、吐格巴斯特（16）村30户186.8亩、夏合亚迪（17）村34户246.4亩、巴什英温（18）村2户10.7亩、阿亚格英温（19）村2户20.6亩、巴什欧依托格拉克（20）村82户807.9亩、阿亚格欧依托格拉克（21）村88户331亩。
6、夏普吐勒镇24个村479户1638.8亩：巴扎（1）村15户70亩，喀玛铁热克（2）村2户12亩，扎滚拉（3）村11户70亩，加依艾日克（4）村8户71.3亩，托万加依艾日克（5）村11户70亩，墩艾日克（6）村21户84.7亩，阿热夏普吐勒（7）村12户48.3亩，提木（8）村6户33亩，米里克（9）村37户114.6亩，依肯苏（10）村12户76.5亩，克买（11）村7户30.6亩，兰干（12）村25户107.9亩，巴依艾日克（13）村35户126.1亩，喀赞库勒（14）村15户33.3亩，安江艾日克（15）村28户110亩，其纳艾日克（16）村57户172亩，托什坎拉（17）村27户109.5亩，巴依托喀依（18）村24户38亩，恰依拉（19）35户94亩，琼阿克艾日克（20）村12户31.5亩，克其克阿克艾日克（21）村14户21.5亩，库木墩（22）村4户26.5亩，央艾日克（23）村8户22亩，红旗（24）村58户87亩。
7、和夏阿瓦提镇34个村种植甜菜共计628户3573.8亩，其中：吾斯塘博依(1)村共8户，种植甜菜62亩，阿木巴尔其(2)村共1户种植甜菜13.6亩，塞克孜阿代木(3)村共43户种植甜菜191.5亩，喀热墩(4)村共23户种植甜菜102.1亩，帕合塔买里斯(5)村共37户种植甜菜444.6亩，阿瓦提买里斯(6)村共9户种植甜菜86.1亩，英艾日克(7)村共17户种植甜菜121.9亩，伊那克克买(8)村共15户种植甜菜73.5亩，巴依托喀依(9)村共28户种植甜菜115.8亩，巴什英买里(10)村共18户种植甜菜113.9亩，墩艾日克(12)村共21户种植甜菜150.2亩，阿亚克英买里(13)村共29户种植甜菜119.5亩，夏合亚迪(14)村共59户种植甜菜310.2亩，夏勒克(15)村共78户种植甜菜251.1亩，托玛贝希(16)村共1户种植甜菜7亩，墩吕克(17)村共13户种植甜菜69.5亩，其日克（18）村共3户种植甜菜35.8亩，尕藏托格拉克（19）村共29户种植甜菜155.5亩，巴什巴格恰（20）村共27户种植甜菜124亩，色满（22）村共3户种植甜菜23.6亩，依然（24）村共16户种植甜菜48.3亩，喀热萨（25）村共17户种植甜菜90.5亩，巴格托格拉克（26）村共4户种植甜菜39.8亩，阔什托玛（27）村共15户种植甜菜66.5亩，克亚克勒克（28）村共22户种植甜菜196.2亩，欧吐拉巴格恰（29）村共17户种植甜菜80.3亩，拍孜瓦提艾日克（30）村共9户种植甜菜97.9亩，亚格其阿依万（31）村共15户种植甜菜123.8亩，光明（32）村共9户种植甜菜45.1亩，幸福（33）村共30户种植甜菜136.6亩，代里亚博依（34）村共12户种植甜菜77.4亩。
8、克孜勒苏乡36个村1234户6601.8亩甜菜，其中：巴什栏杆（1）村29户147.3亩、阿亚克兰干（2）村13户116.9亩、库木巴格（3）村19户201亩、托喀依（4）村25户212.6亩、巴什勒格勒德玛（5）村11户58.3亩、勒格勒德玛（6）村25户89亩、阿亚格勒格勒德玛（7）村37户122.7亩、勒格里地玛央艾日克（8）村32户125.9亩、英兰干（9）村27户148亩、兰干买里斯（10）村39户141.5亩、巴什央艾日克（11）村12户80.9亩、央艾日克（12）村70户299.2亩、阔什托格拉克（13）村64户444.4亩、库台买（14）村54户495.1亩、巴格托格拉克村（15）村39户166.8亩、约勒其（16）村25户113.5亩、塔格艾日克（17）村29户154.5亩、古里巴什（18）村13户55.7亩、翁艾日克（19）村7户24.7亩、琼艾日克（20）村27户120.1亩、夏勒艾热克（21）村40户148.9亩、巴格艾日（22）村41户264.2亩、阿克艾日克（23）村49户248.4亩、温塔木（24）村63户426.1亩、巴什温塔木（25）村53户214.3亩、拜什塔木（26）村69户349.6亩、阿克托喀依（30）村4户28.3亩、其兰巴格（32）村26户82.3亩、英巴格（33）村52户257.4亩、吾斯塘博依（34）村29户172.5亩、阿克墩（35）村21户99.2亩、托库勒（36）村27户175.5亩、阿亚格奥依塔格（37）村51户306.8亩、吾依塔格（38）村27户111.7亩、巴什奥依塔格（39）村56户247.4亩、托格拉克勒克（40）村29户151.1亩。
9、古勒鲁克乡甜菜共计24个村619户4457.3亩。其中：巴什古勒鲁克（1）村7户43.5亩、兰干（2）村21户153.7亩、古勒鲁克（3）村23户204亩、亚勒古孜塔勒（4）村11户96.8亩、古勒鲁克乡英巴格（5）村56户180.4亩、欧吐拉古勒鲁克（6）村28户244.3亩、阿亚克古勒鲁克（7）村41户280.5亩、阿克提坎（8）村27户181.5亩、巴什阿勒克库勒（9）村40户365亩、阿勒克库勒（10）村9户135亩、喀日木库木（11）村13户140亩、拜什塔木（12）村32户208.5亩、尤库日拜什塔木(13)村16户154亩、托万拜什塔木（14）村19户183.3亩、阿亚格科克塔勒（15）村30户222.4亩、巴什阿恰勒（16）村32户256亩、克孜力库木（17）村19户99.5亩、堂力其（18）村39户266.5亩、科克塔勒（19）村37户210.5亩、阿克托卡依（20）村6户25亩、苏巴斯提（21）村28户157.3亩、塔然其（22）村25户144.9亩、英买里（23）村30户252.3亩、欧吐拉拜什塔木（24）村30户252.4亩。
10、玉代克力克乡8个村165户976.6亩：百合提（2）村10户100亩，阿娜尔（3）25户199.3亩，阿力囤托格拉克村（4）村56户213亩，多兰买里斯（6）村14户107亩，买代尼亚提买里斯（7）村27户159亩，拜什喀帕（8）村5户44亩，乔拉克（10）村21户134.3亩，英买里（11）村7户20亩。
11、铁日木乡10个村289户1249.1亩，其中：铁格艾日克（1）村15户54亩，托哈艾热克（3）村45户45亩；巴什铁日木（4）村18户31.9亩，明克什拉克（6）村10户52.7亩，兰干（7）村30户50亩；仓（8）村10户88亩，恰央恰克提(9)村78户457.3亩，阿亚格兰干（10）村50户179.1亩，幸福（11）村1户15亩，铁日木（12）村9户19亩。
12、西克尔库勒镇27个村741户4728.4亩：库木库坦（1）村46户420.8亩，克日克塔木（2）村59户517.3亩，源泉（3）村40户129.2亩，多来提巴格（4）村54户487.9亩，库木科勒（5）村26户187.9亩，博斯坦（6）村15户74.5亩，比纳木（7）村1户6亩，和谐（8）村1户20.2亩，莫玛墩（9）村4户26亩，尤古买希勒克（10）村6户50亩，萨尔吾斯（11）村28户345.1亩，富民（12）村13户78.7亩，阿恰勒（13）村54户484.8亩，阔若克（14）村12户121.6亩，桥头（15）村11户47亩，金瓜（16）村18户141亩，向阳（17）村25户61.2亩，阿吉勒格里克(18)村32户183.5亩，胡杨（19）村79户316.7亩，红山（20）村35户131.2亩，恰拉欧萨(21)村58户227.8亩，阳光（22）村25户113.3亩，希望（23）村49户158亩，尤库日买里（24）村3户13.5亩，夏普吐勒买里斯（25）村34户283亩，苏坎阿斯特（26）村4户46.5亩，柯尔克孜吐格村（27）村9户55.7亩。</t>
  </si>
  <si>
    <t>亩</t>
  </si>
  <si>
    <t>农业农村局、项目涉及乡镇</t>
  </si>
  <si>
    <t>宋昭才、项目涉及乡镇乡镇长</t>
  </si>
  <si>
    <t>社会效益：通过奖补方式增强脱贫户、监测户对甜菜种植的积极性。
经济效益：促进脱贫户、监测户每亩增收1000元以上。</t>
  </si>
  <si>
    <t>2024.12.16</t>
  </si>
  <si>
    <t>伽党农领字〔2024〕29号</t>
  </si>
  <si>
    <t>中央衔接资金</t>
  </si>
  <si>
    <t>jsx202523</t>
  </si>
  <si>
    <t>伽师县铁日木乡温室大棚改造提升补助项目</t>
  </si>
  <si>
    <t>铁日木乡8村</t>
  </si>
  <si>
    <t>总投资：217万元
建设内容：对铁日木乡仓（8）村217座温室大棚进行改造提升补助，10000元/座。</t>
  </si>
  <si>
    <t>座</t>
  </si>
  <si>
    <t>铁日木乡人民政府</t>
  </si>
  <si>
    <t>凯赛尔江·木太力甫</t>
  </si>
  <si>
    <t>社会效益：通过奖补方式增强脱贫户、监测户对温室大棚种植的积极性。
经济效益：促进脱贫户、监测户增收1000元以上。</t>
  </si>
  <si>
    <t>jsx2025122</t>
  </si>
  <si>
    <t>伽师县家禽养殖场电力提升改造项目</t>
  </si>
  <si>
    <t>产地初加工和精深加工</t>
  </si>
  <si>
    <t>英买里镇阿亚格英买里（11）村</t>
  </si>
  <si>
    <t>总投资：389万元
建设内容：新建10KV电力开闭所两座，采用箱变形式，新建10KV电力线路，由原有老化线路改为新线路进行敷设，电线杆及配电室为原有，部分破损电杆及线路需换新。</t>
  </si>
  <si>
    <t>套</t>
  </si>
  <si>
    <t>畜牧局</t>
  </si>
  <si>
    <t>惠学龙</t>
  </si>
  <si>
    <t>社会效益：为解决伽师县家禽养殖、屠宰、深加工产业链建设基础设施，尽快完成家禽养殖产业链，供给群众就近就业，推动畜牧业发展。
经济效益：扩大脱贫户就业，带动就业岗位。</t>
  </si>
  <si>
    <t>jsx202510</t>
  </si>
  <si>
    <t>伽师县克孜勒博依镇英艾日克（8）村、巴格艾日克（9）村产业配套项目</t>
  </si>
  <si>
    <t>产业园</t>
  </si>
  <si>
    <t>克孜勒博依镇英艾日克（8）村、巴格艾日克（9）村</t>
  </si>
  <si>
    <t>总投资：350万元
建设内容：为保障克孜勒博依镇用水安全减少水资源浪费，完善2个村水渠及配套建筑物，每公里投资110万元，流量0.5-0.2，长度分别为英艾日克（8）村2.4公里、巴格艾日克（9）村0.99公里，共计3.39公里。</t>
  </si>
  <si>
    <t>公里</t>
  </si>
  <si>
    <t>克孜勒博依镇人民政府</t>
  </si>
  <si>
    <t>阿力木·努肉拉</t>
  </si>
  <si>
    <t>社会效益：完善产业基础设施，改善农业灌溉条件，促进产业发展，扶持&gt;590名脱贫人口发展产业。
经济效益:项目区农民工通过投劳获取酬金，提升家庭经济收入；通过完善基础设施，提高农产品产量，提高农户收入。</t>
  </si>
  <si>
    <t>2025.5.25</t>
  </si>
  <si>
    <t>伽党农领字〔2025〕1号</t>
  </si>
  <si>
    <t>jsx202549</t>
  </si>
  <si>
    <t>伽师县克孜勒苏乡拜什塔木（26）村2025 年产业配套项目</t>
  </si>
  <si>
    <t>防渗渠道建设</t>
  </si>
  <si>
    <t>克孜勒苏乡26村</t>
  </si>
  <si>
    <t>总投资：350 万元，
伽师县克孜勒苏乡拜什塔木（26）村新建防渗渠道 1 条，总长 2.869km，需配套建筑物 37 座，其中节制分水闸 10 座，分水闸 22 座，农桥 3 座，连接段 1 座，测流桥 1 座。</t>
  </si>
  <si>
    <t>克孜勒苏乡人民政府</t>
  </si>
  <si>
    <t>阿布杜塞米·肉孜</t>
  </si>
  <si>
    <t>社会效益：完善村级渠道基础设施、保障群众农田浇水、提高经济收入。
经济效益：为群众生产生活提供便利、提高渠道浇水效率。</t>
  </si>
  <si>
    <t>jsx202511</t>
  </si>
  <si>
    <t>伽师县食品加工厂房改造提升项目</t>
  </si>
  <si>
    <t>居仁镇喀热喀什（26）村</t>
  </si>
  <si>
    <t>总投资：350万元
建设内容：在工业园区冷链物流基地改造一个标准化厂房1869平方米，用于加工牛肉番茄酱。项目包括处理车间、制酱车间、罐装车间及水电气等基础设施改造。</t>
  </si>
  <si>
    <t>平方米</t>
  </si>
  <si>
    <t>工业园区</t>
  </si>
  <si>
    <t>侯红林</t>
  </si>
  <si>
    <t>社会效益：加工牛肉番茄酱，年加工番茄牛肉酱800吨，实现产值8000万元以上
经济效益：带动群众收入，就业20人</t>
  </si>
  <si>
    <t>jsx202512</t>
  </si>
  <si>
    <t>伽师县新梅深加工附属配套项目</t>
  </si>
  <si>
    <t>总投资：350万元
建设内容：对居仁镇喀热喀什（26）村新梅加工厂开展附属配套</t>
  </si>
  <si>
    <t>社会效益：吸引群众就地就近就业，带动群众收入
经济效益：新梅通过深加工，显著提升附加值，新梅汁利润率高于鲜果销售。</t>
  </si>
  <si>
    <t>jsx202505</t>
  </si>
  <si>
    <t>伽师县伽师瓜种植补助项目</t>
  </si>
  <si>
    <t>1、英买里镇14个村：1村、3村、4村、5村、6村、7村、8村、9村、11村、12村、13村、14村、18村、20村。
2、居仁镇15个村。1村、3村、5村、6村、11村、14村、16村、18村、20村、21村、22村、23村、25村、26村、27村。
3、卧里托格拉克镇27个村：1村、3村、4村、5村、6村、7村、8村、9村、10村、11村、12村、13村、14村、15村、16村、17村、18村、19村、20村、21村、22村、23村、24村、25村、26村、27村、28村。
4、克孜勒博依镇25个村：1村、2村、3村、4村、7村、8村、9村、10村、11村、13村、14村、16村、19村、20村、21村、22村、23村、24村、26村、27村、28村、29村、30村、32村、33村。
5、米夏乡19个村：1村，2村，3村，4村，5村，6村，7村，8村，9村，10村，11村，12村，13村，15村，16村，18村，19村，20村，21村。
6、夏普吐勒镇17个村：1村，2村，6村，7村，9村，10村，13村，14村，15村，16村，17村19村，20村，21村，22村，24村。
7、和夏阿瓦提镇34个村：1村、2村、3村、4村、5村、6村、7村、8村、9村、10村、12村、13村、14村、15村、16村、17村、18村、19村、20村、22村、24村、25村、26村、27村、28村、29村、30村、31村、32村、33村、34村。
8、克孜勒苏乡36个村：1村、2村、3村、4村、5村、6村、7村、8村、9村、10村、11村、12村、13村、14村、15村、16村、17村、18村、19村、20村、21村、22村、23村、24村、25村、26村、30村、32村、33村、34村、35村、36村、37村、38村、39村、40村。
9、古勒鲁克乡24个村1村、2村、3村、4村、5村、6村、7村、8村、9村、10村、12村、13村、14村、15村、16村、17村、18村、19村、20村、22村、24村。
10、玉代克力克乡12村：1村、2村、3村、4村、5村、6村、7村、8村、9村、10村、11村、12村。
11、铁日木乡12个村：1村、2村、3村、4村、5村、6村、7村、8村、9村、10村、11村、12村。
12、西克尔库勒镇28个村：1村、2村、3村、4村、5村、6村、7村、8村、9村、10村、11村、12村、13村、14村、15村、16村、17村、18村、19村、20村、21村、22村、23村、24村、25村、26村、27村、28村。</t>
  </si>
  <si>
    <t>总投资：2053.5875万元
建设内容：对全县12个乡镇263个村8777户脱贫户(含监测户)种植的41071.75亩伽师瓜进行补助，待种植完成后，保苗率在70%及以上的农户进行补助，补助标准500元/亩。
1、英买里镇14个村106户179.2亩，其中：库木艾日克（1）村3户8亩；墩艾日克（3）村15户33.5亩；巴格托格拉克（4）村7户8亩；墩地瓦依（5）村8户10亩；克皮乃克（6）村10户10.9亩；阿亚格克皮乃科（7）村5户5亩；阿迪拉（8）村12户16亩；吐孜鲁克（9）村4户5亩；阿亚格英买里（11）村12户43.5亩；卡吾勒（12）村12户12.5亩；巴什兰干（13）村4户8.8亩；阿亚克兰干（14）村7户7亩，古再（18）村4户7亩，拉依力克（20）村3户4亩。
2、居仁镇15个村128户208.9亩。江巴孜（1）村5户5.2亩、色日克托克拉克（3)村1户1亩、萨热依塔木(5)村5户5亩、科克库木(6)村7户9.5亩、依排克其(11)村9户25.5亩、阿亚克仓(14)村 7户9.8亩、布鲁胡其(16)村13户20.2亩、吐格曼贝西(18)村2户4亩、拍什塔克(20)村1户2.5亩，尕勒(21)村16户20.2亩、克其克江巴孜（22）村17户37.7亩、托万尕勒(23)村14户26.5亩、琼江巴孜(25)村4户5亩、喀热喀什(26)村7户7.2亩、仓(27)村20户29.6亩。
3、卧里托格拉克镇27个村1149户7244.5亩。其中：塔格艾日克（1）村93户447.9亩，乌吐拉阔什库勒（3）村61户454亩，托格热克斯木（4）村67户457.3亩，喀塔尔墩（5）村69户847亩，英巴格（6）村35户293.3亩，英阔什库勒（7）村18户78.8亩，卧里托格拉克（8）村75户447.5亩，阿亚格阔什库勒（9）村72户384.2亩，阿克吾斯塘村（10）村23户179.1亩，阿亚格喀尕买里斯（11）村31户164.5亩，强孜（12）村17户60.5亩，巴希硝尔介乃克（13）村33户166.5亩，亚帕勒托格勒克（14）村81户529.2亩，帕尔其托格勒克（15）村37户171.6亩，龙口（16）村18户105亩，拜什托普（17）村17户57.7亩，销尔介乃克（18）村3户15亩，盖孜乃库木（19）村42户213.5亩，乌堂（20）村29户189亩，喀赞库勒（21）村12户69亩，巴什阿克代尔亚（22）村56户345亩，喀尕买里斯（23）村33户183.2亩，阿亚格阿克达里亚（24）村21户173亩，喀热尤勒滚（25）村63户229.6亩，托盖欧勒迪（26）村54户202亩，尤汗托格拉克（27）村23户130.5亩，巴扎（28）村66户650.6亩。
4、克孜勒博依镇25个村1014.3亩。其中先拜巴扎（1）村7户37，居维其（2）村3户7，库木买里斯（3）村4户11.5，阿热买里（4）村2户3，阔什艾日克（7）村16户40.5，英艾日克（8）村6户9，巴格艾日克（9）村8户11.5，巴什英阿依马克（10）村87户283.6，英阿依马克（11）村37户142.5，却勒库勒（13）村11户32.3，克孜勒巴依拉克（14）村14户14，英买里（16）村5户5，坎迪尔勒克（19）村6户15.3，托万阿热克什拉克（20）村11户62，阿热克什拉克（21）村1户2，古力巴格（22）村5户8，色满（23）村2户5，浩罕（24）村40户60.5，阿依丁（26）村2户3，恰瓦拉（27）村37户65.9，铁热克博斯坦（28)村6户78.2，阿容（29）村15户28.5，博迪马勒（30）村4户4.2，喀力克（32）村26户41，曲如其（33）村35户43.8。
5、米夏乡19个村334户459.8亩。其中，江尕勒霍依拉（1）村22户30.8亩、恰喀（2）村15户35.4亩、琼库尔克什拉克（3）村2户2.5亩、喀孜艾日克（4）村25户45亩、琼霍伊拉（5）村13户18亩、米夏（6）村14户18亩、托万塔尔夏（7）村8户15.5亩、其兰力克（8）村11户18亩、伊勒提孜霍依拉（9）村21户25.5亩、英塔木（10）村12户16亩、尤库日塔尔夏（11）村4户5亩、英巴格（12）村21户26.5亩、其拉克（13）村28户30亩、托格日苏（15）村11户13亩、吐格巴斯特（16）村5户5.3亩、巴什英温（18）村30户31.5亩、阿亚格英温（19）村45户69.3亩、巴什欧依托格拉克（20）村40户47.5亩、阿亚格欧依托格拉克（21）村7户7亩。
6、夏普吐勒镇镇17个村130户223亩：巴扎（1）村8户17亩，喀玛铁热克（2）村1户1亩，墩艾日克（6）村3户4.5亩，阿热夏普吐勒（7）村16户18亩，米里克（9）村19户40亩，依肯苏（10）村8户9亩，兰干（12）村5户5亩，巴依艾日克（13）村8户20.5亩，喀赞库勒（14）村6户8亩，安江艾日克（15）村9户14.5亩，其纳艾日克（16）村4户6亩，托什坎拉（17）村10户22亩，恰依拉（19）村8户10亩，琼阿克艾日克（20）村1户2亩，克其克阿克艾日克（21）村1户2亩，库木墩（22）村11户23亩，红旗（24）村12户20.5亩。
7、和夏阿瓦提镇33个村512户1694.8亩，其中：吾斯塘博依(1)村5户5亩。阿木巴尔其(2)村21户38.2亩。塞克孜阿代木(3)村7户11亩。喀热墩(4)村14户27.2亩。帕合塔买里斯(5)村15户77.5亩。阿瓦提买里斯(6)村25户70亩。伊那克克买(8)村4户9亩。巴依托喀依(9)村41户114.5亩。巴什英买里(10)村20户34.3亩。欧吐拉英买里(11)村20户111.5亩。墩艾日克(12)村11户20.7亩。阿亚克英买里(13)村28户64亩。夏合亚迪(14)村30户92亩。夏勒克(15)村42户108.5亩。托玛贝希(16)村1户6.2亩。墩吕克(17)村6户15亩。其日克（18）村7户19.5亩。尕藏托格拉克（19）村44户222.4亩。巴什巴格恰（20）村36户129.3亩。阿亚克巴格恰（21）村7户26.4亩。色满（22）村6户25亩。喀热都维（23）村4户9亩。依然（24）村8户17.9亩。喀热萨（25）村14户18亩。巴格托格拉克（26）村31户96.5亩。阔什托玛（27）村11户37亩。克亚克勒克（28）村1户21.6亩。欧吐拉巴格恰（29）村6户13亩。拍孜瓦提艾日克（30）村9户25.5亩。亚格其阿依万（31）村4户26.5亩。光明（32）村10户35.9亩。幸福（33）村17户152.7亩。代里亚博依（34）村7户15亩。
8、克孜勒苏乡36个村1951户7435.9亩，其中：巴什栏杆（1）村38户89亩、阿亚克兰干（2）村56户125.2亩、库木巴格（3）村33户87亩、托喀依（4）村27户55.5亩、巴什勒格勒德玛（5）村24户62亩、勒格勒德玛（6）村34户70.3亩、阿亚格勒格勒德玛（7）村28户63亩、勒格里地玛央艾日克（8）村36户139.5亩、英兰干（9）村34户110.2亩、兰干买里斯（10）村61户155.8亩、巴什央艾日克（11）村11户39亩、央艾日克（12）村87户406.7亩、阔什托格拉克（13）村85户774.9亩、库台买（14）村56户285.7亩、巴格托格拉克（15）村71户254亩、约勒其（16）村66户264.2亩、塔格艾日克（17）村49户130亩、古里巴什（18）村42户111.5亩、翁艾日克村（19）村22户67.8亩、琼艾日克（20）村46户117.5亩、夏勒艾热克（21）村57户145.7亩、巴格艾日克（22）村68户217.4亩、阿克艾日克（23）村74户237亩、温塔木（24）村55户188.7亩、巴什温塔木（25）村51户186.6亩、拜什塔木（26）村80户255.7亩、阿克托喀依（30）村13户64.7亩、其兰巴格（32）村57户205.1亩、英巴格（33）村92户350.7亩、吾斯塘博依（34）村60户325.1亩、阿克墩（35）村94户482.8亩、托库勒（36）村66户261.7亩、阿亚格奥依塔格（37）村94户443.7亩、吾依塔格（38）村52户137亩、巴什奥依塔格（39）村75户267.1亩、托格拉克勒克（40）村57户258.1亩。
9、古勒鲁克乡25个村1815户11815.3亩。其中：巴什古勒鲁克（1）村82户554亩、兰干（2）村53户354.1亩、古勒鲁克（3）村101户512.8亩、亚勒古孜塔勒（4）村64户273.5亩、古勒鲁克乡英巴格（5）村64户569.2亩、欧吐拉古勒鲁克（6）村56户249亩、阿亚克古勒鲁克（7）村41户272.5亩、阿克提坎（8）村106户722亩、巴什阿勒克库勒（9）村93户542亩、阿勒克库勒（10）村110户727.5亩、喀日木库木（11）村98户695.7亩、拜什塔木（12）村115户650.7亩、尤库日拜什塔木(13)村88户601.5亩、托万拜什塔木（14）村89户679.3亩、阿亚格科克塔勒（15）村48户292.5亩、巴什阿恰勒（16）村83户500.8亩、克孜力库木（17）村41户295.3亩、堂力其（18）村101户842.4亩、科克塔勒（19）村82户478.4亩、阿克托卡依（20）村45户223.8、苏巴斯提（21）村43户238.4亩、塔然其（22）村81户648.7亩、英买里（23）村46户316.9亩、欧吐拉拜什塔木（24）村70户307.9亩
10、玉代克力克乡12村400户1593.9亩：堂来恰普提（1）村85户298.5亩，百合提（2）村13户79.5亩，阿娜尔（3）村42户226.3亩，阿力囤托格拉克（4）村22户124.5亩，巴扎（5）村34户193亩，多兰买里斯（6）村17户63.3亩，买代尼亚提买里斯（7）村14户46.4亩，拜什喀帕（8）村23户49.1亩，依提帕克（9）村46户93.8亩，乔拉克（10）村41户166亩，英买里（11）村49户207亩，英艾日克（12）村14户44.5亩。
11、铁日木乡12个村424户718.2亩，其中：铁格艾日克（1）村23户30.8亩、霍加艾日克（2）村32户49.2亩、托哈艾热克（3）村84户95.3亩、巴什铁日木（4）村18户37.7亩、阿亚格铁日木（5）村8户21亩、明克什拉克（6）村17户43.7亩、兰干（7）村89户126.3亩、仓（8）村20户40亩、恰央恰克提（9）村92户179亩、阿亚格兰干（10）村34户85.2亩，幸福（11）村2户2亩，铁日木（12）村3户8亩。
12、西克尔库勒镇28个村1438户8483.95亩：库木库坦（1）村74户329.3亩、克日克塔木（2）村113户992.5亩、源泉（3）村49户141.7亩、多来提巴格（4）村80户470亩、库木科勒（5）村25户196亩、博斯坦（6）村16户38.5亩、比纳木（7）村15户50.2亩、和谐（8）村17户53.4亩、莫玛墩（9）村40户207.5亩、尤古买希勒克（10）村47户226亩、萨尔吾斯（11）村31户193.5亩、富民（12）村13户29亩、阿恰勒（13）村82户664.52亩、阔若克（14）村30户127.93亩、桥头（15）村43户223.3亩、金瓜（16）村78户431.5亩、向阳（17）村125户559亩、阿吉勒格里克（18）村58户364.1亩、胡杨（19）村86户588.8亩、红山（20）村81户713.8亩、恰拉欧萨（21）村101户503.1亩、阳光（22）村24村106亩、希望（23）村65户251.5亩、尤库日买里（24）村26户123.4亩、夏普吐勒买里斯（25）村45户509.1亩、苏坎阿斯特（26）村46户306.8亩、柯尔克孜吐格（27）村12户36.5亩、达西（28）村16户47亩。</t>
  </si>
  <si>
    <t>社会效益：通过奖补方式增强脱贫户、监测户对伽师瓜种植的积极性。
经济效益：促进脱贫户、监测户每亩z增收1000元以上。</t>
  </si>
  <si>
    <t>jsx2025119</t>
  </si>
  <si>
    <t>伽师县克孜勒苏乡就业创业基地建设项目</t>
  </si>
  <si>
    <t>市场建设和农村物流</t>
  </si>
  <si>
    <t>克孜勒苏乡39村</t>
  </si>
  <si>
    <t>总投资：288万元
建设内容：在克孜勒苏乡巴什奥塔格（39）村建设乡村振兴就业创业基地,建筑面积807.62平方米，室外硬化276.26平方米，新建室外绿化168.16平方米及配套相关附属设施。</t>
  </si>
  <si>
    <t>阿布都塞米·肉孜</t>
  </si>
  <si>
    <t>社会效益:带动群众就业创业热情，增强商业氛围。
经济效益：增加村集体收入，预计资产收入5万元以上，带动&gt;5名脱贫人口就业。</t>
  </si>
  <si>
    <t>jsx202524</t>
  </si>
  <si>
    <t>伽师县夏普吐勒镇托什坎拉（17）村新梅晾晒房建设项目</t>
  </si>
  <si>
    <t>产品初加工和精深加工</t>
  </si>
  <si>
    <t>夏普吐勒镇托什坎拉（17）村</t>
  </si>
  <si>
    <t>总投资：380万元
建设内容：在夏普吐勒镇托什坎拉（17）村新建新梅晾晒房2324.84平方米及配套附属设施。</t>
  </si>
  <si>
    <t>夏普吐勒镇人民政府</t>
  </si>
  <si>
    <t>艾克拜尔</t>
  </si>
  <si>
    <t>社会效益：完善产业基础设施，促进产业发展，广泛吸纳&gt;20名当地群众参与项目建设，为当地群众提供就近就地就业的就业岗位。
经济效益：带动农民工通过投劳获取酬金，提升家庭经济收入，项目建成后，年租金收益≥实际投资额的6%。</t>
  </si>
  <si>
    <t>jsx202542</t>
  </si>
  <si>
    <t>伽师县居仁镇布鲁胡其（16）村2025年村级产业配套项目</t>
  </si>
  <si>
    <t>居仁镇16村</t>
  </si>
  <si>
    <t>总投资：376万元
建设内容：居仁镇布鲁胡其（16）村防渗改造渠道1条，配套渠系建筑物，长度4.75公里，设计流量0.2～0.5m³/s，</t>
  </si>
  <si>
    <t>居仁镇人民政府</t>
  </si>
  <si>
    <t>艾孜提买尔·阿巴白克白</t>
  </si>
  <si>
    <t>社会效益：保障居仁镇布鲁胡其（16）村粮食作物、伽师瓜、新梅的用水安全，减少水资源浪费和群众投入，解决制约产业高质量发展的瓶颈问题，扶持&gt;389名脱贫人口发展产业。
经济效益:项目区农民工通过投劳获取酬金，提升家庭经济收入；通过完善基础设施，提高农产品产量，提高农户收入。</t>
  </si>
  <si>
    <t>jsx202543</t>
  </si>
  <si>
    <t>伽师县玉代克力克乡英买里（11）村产业配套项目</t>
  </si>
  <si>
    <t>玉代克力克乡英买里（11）村</t>
  </si>
  <si>
    <t>总投资：389万
建设内容：为玉代克力克乡英买里（11）村新建防渗渠道4.3公里及配套附属设施，设计流量：0.5-0.3m³/s。</t>
  </si>
  <si>
    <t>玉代克力克乡人民政府</t>
  </si>
  <si>
    <t>木合塔尔·木明</t>
  </si>
  <si>
    <t>社会效益：完善玉代克力克乡英买里（11）村村级渠道基础设施、保障群众农田浇水、提高经济收入。
经济效益：为群众生产生活提供便利、提高渠道浇水效率。</t>
  </si>
  <si>
    <t>jsx2025124</t>
  </si>
  <si>
    <t>伽师县卧里托格拉克镇防渗渠2025年中央财政以工代赈项目</t>
  </si>
  <si>
    <t>卧里托格拉克镇喀热尤勒滚（25）村、托盖欧勒迪（26）村</t>
  </si>
  <si>
    <t>总投资：305万元
建设内容：新建防渗渠3.8公里及其相关附属设施等。设计流量0.2-0.15m3/s。其中：喀热尤勒滚（25）村2.34公里、托盖欧勒迪（26）村1.46公里。</t>
  </si>
  <si>
    <t>发改委、项目涉及乡镇</t>
  </si>
  <si>
    <t>阿布来提·艾合买提，项目涉及乡镇乡镇长</t>
  </si>
  <si>
    <t>社会效益：保障用水安全，减少水资源浪费和群众投入，解决制约产业高质量发展的瓶颈问题，扶持&gt;360户脱贫人口发展产业。
经济效益:项目区农民工通过投劳获取酬金，提升家庭经济收入；通过完善基础设施，提高农产品产量，提高农户收入。</t>
  </si>
  <si>
    <t>中央衔接资金（以工代赈）</t>
  </si>
  <si>
    <t>jsx2025126</t>
  </si>
  <si>
    <t>伽师县和夏阿瓦提镇其日克（18）村产业配套项目</t>
  </si>
  <si>
    <t>和夏阿瓦提镇其日克（18）村</t>
  </si>
  <si>
    <t>总投资：229万元
建设内容：在和夏阿瓦提镇其日克（18）村改造防渗渠道，配套渠系建筑物，长度2.197公里，设计流量0.22m³/s。</t>
  </si>
  <si>
    <t>统战部、项目涉及乡镇</t>
  </si>
  <si>
    <t>陈东林，项目涉及乡镇乡镇长</t>
  </si>
  <si>
    <t>社会效益：减少水资源浪费和群众投入，解决制约产业高质量发展的瓶颈问题，扶持&gt;360户脱贫人口发展产业。
经济效益:项目区农民工通过投劳获取酬金，提升家庭经济收入；通过完善基础设施，提高农产品产量，提高农户收入。</t>
  </si>
  <si>
    <t>中央衔接资金（少数民族）</t>
  </si>
  <si>
    <t>二</t>
  </si>
  <si>
    <t>就业增收</t>
  </si>
  <si>
    <t>jsx202574</t>
  </si>
  <si>
    <t>伽师县公益性岗位补助项目</t>
  </si>
  <si>
    <t>就业项目</t>
  </si>
  <si>
    <t>公益性岗位</t>
  </si>
  <si>
    <t>各乡镇</t>
  </si>
  <si>
    <t>总投资：3780万元
建设内容：在伽师县13个乡镇310个村安置公益性岗位（脱贫户及监测户）1800名，补助标准：1750元/人/月。</t>
  </si>
  <si>
    <t>人</t>
  </si>
  <si>
    <t>农业农村局、各乡镇</t>
  </si>
  <si>
    <t>宋昭才、各乡镇乡镇长</t>
  </si>
  <si>
    <t>社会效益：增强群众参与就业积极性，扩大稳岗就业面。
经济效益：带动1800名脱贫人口就业，增加经济收入。</t>
  </si>
  <si>
    <t>中央衔接资金326.8951万元，自治区衔接资金480万元</t>
  </si>
  <si>
    <t>三</t>
  </si>
  <si>
    <t>乡村建设</t>
  </si>
  <si>
    <t>jsx2025116</t>
  </si>
  <si>
    <t>伽师县英买里镇2025年美丽宜居村产业路建设项目</t>
  </si>
  <si>
    <t>乡村建设行动</t>
  </si>
  <si>
    <t>农村基础设施、人居环境整治</t>
  </si>
  <si>
    <t>英买里镇墩艾日克（3）村</t>
  </si>
  <si>
    <t xml:space="preserve">总投资385万元
建设内容：新建产业路3.85公里及配套附属
</t>
  </si>
  <si>
    <t>英买里镇人民政府</t>
  </si>
  <si>
    <t>牙生江·吾甫尔</t>
  </si>
  <si>
    <t>社会效益：完善产业道路，保障道路安全，加大运输出行道路的便利。
经济效益：减少运输成本，提升产品保存质量，提升伽师新梅产值，增加群众收入。</t>
  </si>
  <si>
    <t>自治区衔接资金</t>
  </si>
  <si>
    <t>jsx202503</t>
  </si>
  <si>
    <t>伽师县英买里镇2025年美丽宜居村入户路硬化项目</t>
  </si>
  <si>
    <t>总投资339万元
建设内容：硬化入户路28207平方米及配套附属</t>
  </si>
  <si>
    <t>社会效益：完善公共交通基础设施，保障群众出行道路安全，提高生产生活水平。
经济效益：为群众生产生活提供便利，加强群众之间的交流。</t>
  </si>
  <si>
    <t>jsx202507</t>
  </si>
  <si>
    <t>伽师县英买里镇2025年美丽宜居村产业配套建设项目</t>
  </si>
  <si>
    <t>总投资298万元
建设内容：防渗改造渠道4条，配套渠系建筑物，长度3.32公里，设计流量1～0.2m³/s</t>
  </si>
  <si>
    <t>社会效益：完善产业基础设施，改善农业灌溉条件，促进产业发展，扶持脱贫人口发展产业。
经济效益:通过完善基础设施，提高农产品产量，提高农户收入。</t>
  </si>
  <si>
    <t>jsx202508</t>
  </si>
  <si>
    <t>伽师县英买里镇2025年美丽宜居村经济林带种植项目</t>
  </si>
  <si>
    <t>总投资120万元
建设内容：道路两旁开展经济林带建设，采购经济苗木23000株</t>
  </si>
  <si>
    <t>株</t>
  </si>
  <si>
    <t>社会效益：改善乡村人居环境，增加村庄绿化覆盖率。
经济效益：壮大村集体收入</t>
  </si>
  <si>
    <t>jsx2025117</t>
  </si>
  <si>
    <t>伽师县米夏乡2025年美丽宜居村建设项目</t>
  </si>
  <si>
    <t>米夏乡阿亚格英温（19）村</t>
  </si>
  <si>
    <t xml:space="preserve">总投资：衔接资金1440万元
建设内容：
衔接资金用于：新建防渗渠道6.444公里、设计流量0.16-0.1m³/s，村组道路5.9公里，道路加宽20327平方米；购置垃圾转运车3辆、垃圾分类仓5套、垃圾桶330个等相关配套附属设施。
</t>
  </si>
  <si>
    <t>米夏乡人民政府</t>
  </si>
  <si>
    <t>米尔阿力木·素甫尔</t>
  </si>
  <si>
    <t>社会效益：米夏乡粮食作物、伽师瓜、新梅的用水安全，减少水资源浪费和群众投入，解决制约产业高质量发展的瓶颈问题，扶持&gt;115名脱贫人口发展产业。
经济效益:项目区农民工通过投劳获取酬金，提升家庭经济收入；通过完善基础设施，提高农产品产量，提高农户收入。</t>
  </si>
  <si>
    <t>jsx202593</t>
  </si>
  <si>
    <t>伽师县卧里托格拉克镇2025年入户路建设项目</t>
  </si>
  <si>
    <t>农村道路建设（通村路、通户路、小型桥梁等）</t>
  </si>
  <si>
    <t>卧里托格拉克镇3个村：6村、16村、20村</t>
  </si>
  <si>
    <t>总投资：387万元
建设内容：卧里托格拉克镇3个村硬化32250平方米入户路及配套附属，每平方米补助120元。其中：英巴格（6）村5700平方米、乌堂（20）村7500平方米、龙口（16）村19050平方米。</t>
  </si>
  <si>
    <t>卧里托格拉克镇人民政府</t>
  </si>
  <si>
    <t>米热阿迪力·艾买提</t>
  </si>
  <si>
    <t>jsx202597</t>
  </si>
  <si>
    <t>伽师县和夏阿瓦提镇2025年入户路建设项目</t>
  </si>
  <si>
    <t>建设地点：伽师县和夏阿瓦提镇英艾日克（7）村、托玛贝希（16）村、墩吕克（17）村、喀热萨（25）村、亚格其阿依万（31）村、幸福（33）村</t>
  </si>
  <si>
    <t>总投资：387万元
建设内容：入户路建设并配套附属，共计28254平方米。为和夏阿瓦提镇6个村硬化28254平方米的入户路，其中:英艾日克（7）村4514平方米、托玛贝希（16）村4945平方米、墩吕克（17）村1450平方米、喀热萨（25）村6281平方米、亚格其阿依万（31）村3305平方米、幸福（33）村7759平方米</t>
  </si>
  <si>
    <t>和夏阿瓦提镇人民政府</t>
  </si>
  <si>
    <t>艾合麦提江·托合提</t>
  </si>
  <si>
    <t>jsx202599</t>
  </si>
  <si>
    <t>伽师县古勒鲁克乡2025年入户路建设项目</t>
  </si>
  <si>
    <t>古勒鲁克乡9个村：8村、9村、12村、15村、16村、18村、19村、21村、24村。</t>
  </si>
  <si>
    <t>总投资：387万元
建设内容：古勒鲁克乡9个村硬化32250平方米入户路及配套附属，每平方米补助120元。其中：阿克提坎（8）村5600平方米、巴什阿勒克库勒（9）村5500平方米、拜什塔木（12）村4000平方米、阿亚格科克塔勒（15）村2700平方米、巴什阿恰勒（16）村3330平方米、堂力其（18）村4000平方米、科克塔勒（19）村3600平方米、苏巴斯提（21）村1820平方米、呕吐拉拜什塔木（24）村1700平方米。</t>
  </si>
  <si>
    <t>古勒鲁克乡人民政府</t>
  </si>
  <si>
    <t>杨爱强</t>
  </si>
  <si>
    <t>jsx2025120</t>
  </si>
  <si>
    <t>伽师县克孜勒苏乡2025年入户路建设项目（二期）</t>
  </si>
  <si>
    <t xml:space="preserve">克孜勒苏乡10个村：25村、32村、33村、34村、35村、36村、37村、38村、39村、40村。
</t>
  </si>
  <si>
    <t>总投资：384万元
建设内容：克孜勒苏乡10个村硬化32000平方米入户路及附属配套设施，其中：巴什温塔木（25）村2000平方米、其兰巴格（32）村2000平方米、英巴格（33）村3000平方米、吾斯塘博依（34）村3000平方米、阿克墩（35）村4000平方米、托库勒（36）村4000平方米、阿亚格奥依塔格（37）村4000平方米、吾依塔格（38）村4000平方米、巴什奥塔格（39）村3000平方米、托格拉克勒克（40）村3000平方米。</t>
  </si>
  <si>
    <t>社会效益：完善公共交通基础设施、保障群众出行道路安全、提高生产生活水平。
经济效益：为群众生产生活提供便利、加强群众之间的交流。</t>
  </si>
  <si>
    <t>jsx202551</t>
  </si>
  <si>
    <t>伽师县克孜勒博依镇2025年农村村组道路建设项目</t>
  </si>
  <si>
    <t>克孜勒博依镇4个村：22村、23村、27村、34村</t>
  </si>
  <si>
    <t>总投资：384万元
建设内容：共修建村组道路31000平方米，其中，古力巴格（22）村13500平方米、色满（23）村10700平方米、恰瓦拉（27）村3600平方米、科克通鲁克（34）村3200平方米。</t>
  </si>
  <si>
    <t>社会效益：完善产业基础设施，改善农业灌溉条件，促进产业发展，扶持&gt;660名脱贫人口发展产业。
经济效益:项目区农民工通过投劳获取酬金，提升家庭经济收入；通过完善基础设施，提高农产品产量，提高农户收入。</t>
  </si>
  <si>
    <t>jsx202520</t>
  </si>
  <si>
    <t>伽师县2025年铁日木乡村组道路建设项目</t>
  </si>
  <si>
    <t>产业路建设</t>
  </si>
  <si>
    <t>铁日木乡2个村：铁日木阿亚格铁日木（5）村，仓（8）村。</t>
  </si>
  <si>
    <t xml:space="preserve">投资：450万元
建设内容：在铁日木乡2个村农村村组道路3.74公里，其中：铁日木阿亚格铁日木（5）村2.63公里，仓（8）村1.1公里。                                                                                                                    </t>
  </si>
  <si>
    <t>交通局</t>
  </si>
  <si>
    <t>刘新良</t>
  </si>
  <si>
    <t>社会效益：完善产业道路，保障道路安全，加大运输出行道路的便利。
经济效益：减少运输成本，提升产品保存质量，提升伽师新梅、伽师瓜产值，增加群众收入。</t>
  </si>
  <si>
    <t>jsx202516</t>
  </si>
  <si>
    <t>伽师县西克尔库勒镇灾后易地重建基础设施建设项目</t>
  </si>
  <si>
    <t>基础设施建设）</t>
  </si>
  <si>
    <t>西克尔库勒镇西克尔村</t>
  </si>
  <si>
    <t>总投资：900万元
建设内容：新建基础设施 2637.8平方米，地上二层，框架结构;并配套建设室外给排水，供电，供暖以及道路硬化等附属设施。</t>
  </si>
  <si>
    <t>西克尔库勒镇人民政府</t>
  </si>
  <si>
    <t>吴应韬</t>
  </si>
  <si>
    <t>社会效益：完善基础设施，改善群众生活环境，提高群众生产生活水平，幸福感、获得感不断加强。
经济效益：带动群众就业增收，增加就业岗位200人次，人均增收6000元。</t>
  </si>
  <si>
    <t>中央衔接资金300万元，自治区衔接资金600万元</t>
  </si>
  <si>
    <t>jsx202521</t>
  </si>
  <si>
    <t>伽师县英买里镇克皮乃克（6）村2025年入户路建设项目</t>
  </si>
  <si>
    <t>英买里镇克皮乃克（6）村</t>
  </si>
  <si>
    <t>总投资：384万元。
建设内容：
在英买里镇克皮乃克（6）村硬化32000平方米入户路及配套附属，每平方米补助120元。</t>
  </si>
  <si>
    <t>jsx2025125</t>
  </si>
  <si>
    <t xml:space="preserve">伽师县西克尔库勒镇乡村道路2025年中央财政以工代赈项目 </t>
  </si>
  <si>
    <t>西克尔库勒镇5个村；库木科勒（5）村、博斯坦（6）村、比纳木（7）村、和谐（8）村、莫玛墩（9）村</t>
  </si>
  <si>
    <t>总投资：318万元
建设内容：对西克尔库勒镇库木科勒（5）村、博斯坦（6）村、比纳木（7）村、和谐（8）村、莫玛墩（9）村硬化道路24000平方米及其附属设施。</t>
  </si>
  <si>
    <t>社会效益：完善基础设施，广泛吸纳&gt;80名当地群众参与项目建设，为当地群众提供就近就地就业的就业岗位。
经济效益：带动农民工通过投劳获取酬金，提升家庭经济收入。</t>
  </si>
  <si>
    <t>四</t>
  </si>
  <si>
    <t>易地搬迁后扶</t>
  </si>
  <si>
    <t>jsx2025113</t>
  </si>
  <si>
    <t>伽师县易地扶贫地方政府债券贴息补助项目</t>
  </si>
  <si>
    <t>总投资：70万元
建设内容：对自治区易地扶贫搬迁融资模式调整规范后的地方政府债券贴息。</t>
  </si>
  <si>
    <t>财政局</t>
  </si>
  <si>
    <t>况小兰</t>
  </si>
  <si>
    <t>社会效益：给予510户易地扶贫搬迁户贷款债券贴息补助70万元，债券还本付息足额率100%。
社会效益：有效减少债务风险，缓解财政压力。</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</si>
</sst>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1" formatCode="_ * #,##0_ ;_ * \-#,##0_ ;_ * &quot;-&quot;_ ;_ @_ "/>
    <numFmt numFmtId="176" formatCode="0.0_ "/>
    <numFmt numFmtId="177" formatCode="0.00_ "/>
    <numFmt numFmtId="44" formatCode="_ &quot;￥&quot;* #,##0.00_ ;_ &quot;￥&quot;* \-#,##0.00_ ;_ &quot;￥&quot;* &quot;-&quot;??_ ;_ @_ "/>
  </numFmts>
  <fonts count="38">
    <font>
      <sz val="11"/>
      <color theme="1"/>
      <name val="宋体"/>
      <charset val="134"/>
      <scheme val="minor"/>
    </font>
    <font>
      <sz val="18"/>
      <color theme="1"/>
      <name val="黑体"/>
      <charset val="134"/>
    </font>
    <font>
      <sz val="20"/>
      <color theme="1"/>
      <name val="黑体"/>
      <charset val="134"/>
    </font>
    <font>
      <sz val="20"/>
      <color theme="1"/>
      <name val="宋体"/>
      <charset val="134"/>
      <scheme val="minor"/>
    </font>
    <font>
      <sz val="11"/>
      <name val="宋体"/>
      <charset val="134"/>
      <scheme val="minor"/>
    </font>
    <font>
      <sz val="14"/>
      <color theme="1"/>
      <name val="宋体"/>
      <charset val="134"/>
      <scheme val="minor"/>
    </font>
    <font>
      <sz val="16"/>
      <color theme="1"/>
      <name val="宋体"/>
      <charset val="134"/>
      <scheme val="minor"/>
    </font>
    <font>
      <sz val="48"/>
      <name val="方正小标宋_GBK"/>
      <charset val="134"/>
    </font>
    <font>
      <sz val="18"/>
      <name val="黑体"/>
      <charset val="134"/>
    </font>
    <font>
      <sz val="20"/>
      <name val="黑体"/>
      <charset val="134"/>
    </font>
    <font>
      <sz val="20"/>
      <name val="宋体"/>
      <charset val="134"/>
    </font>
    <font>
      <sz val="18"/>
      <name val="宋体"/>
      <charset val="134"/>
    </font>
    <font>
      <sz val="20"/>
      <name val="宋体"/>
      <charset val="134"/>
      <scheme val="minor"/>
    </font>
    <font>
      <sz val="16"/>
      <name val="黑体"/>
      <charset val="134"/>
    </font>
    <font>
      <sz val="16"/>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sz val="11"/>
      <color indexed="8"/>
      <name val="宋体"/>
      <charset val="134"/>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0"/>
      <name val="宋体"/>
      <charset val="134"/>
    </font>
    <font>
      <sz val="11"/>
      <name val="宋体"/>
      <charset val="134"/>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2"/>
      <name val="宋体"/>
      <charset val="134"/>
    </font>
  </fonts>
  <fills count="34">
    <fill>
      <patternFill patternType="none"/>
    </fill>
    <fill>
      <patternFill patternType="gray125"/>
    </fill>
    <fill>
      <patternFill patternType="solid">
        <fgColor theme="0" tint="-0.15"/>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25" fillId="16" borderId="10" applyNumberFormat="0" applyAlignment="0" applyProtection="0">
      <alignment vertical="center"/>
    </xf>
    <xf numFmtId="44" fontId="0" fillId="0" borderId="0" applyFont="0" applyFill="0" applyBorder="0" applyAlignment="0" applyProtection="0">
      <alignment vertical="center"/>
    </xf>
    <xf numFmtId="0" fontId="30" fillId="0" borderId="0"/>
    <xf numFmtId="0" fontId="21" fillId="0" borderId="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9" borderId="8" applyNumberFormat="0" applyFont="0" applyAlignment="0" applyProtection="0">
      <alignment vertical="center"/>
    </xf>
    <xf numFmtId="0" fontId="15" fillId="10"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7" applyNumberFormat="0" applyFill="0" applyAlignment="0" applyProtection="0">
      <alignment vertical="center"/>
    </xf>
    <xf numFmtId="0" fontId="27" fillId="0" borderId="7" applyNumberFormat="0" applyFill="0" applyAlignment="0" applyProtection="0">
      <alignment vertical="center"/>
    </xf>
    <xf numFmtId="0" fontId="15" fillId="15" borderId="0" applyNumberFormat="0" applyBorder="0" applyAlignment="0" applyProtection="0">
      <alignment vertical="center"/>
    </xf>
    <xf numFmtId="0" fontId="20" fillId="0" borderId="13" applyNumberFormat="0" applyFill="0" applyAlignment="0" applyProtection="0">
      <alignment vertical="center"/>
    </xf>
    <xf numFmtId="0" fontId="15" fillId="27" borderId="0" applyNumberFormat="0" applyBorder="0" applyAlignment="0" applyProtection="0">
      <alignment vertical="center"/>
    </xf>
    <xf numFmtId="0" fontId="36" fillId="19" borderId="12" applyNumberFormat="0" applyAlignment="0" applyProtection="0">
      <alignment vertical="center"/>
    </xf>
    <xf numFmtId="0" fontId="26" fillId="19" borderId="10" applyNumberFormat="0" applyAlignment="0" applyProtection="0">
      <alignment vertical="center"/>
    </xf>
    <xf numFmtId="0" fontId="35" fillId="26" borderId="11" applyNumberFormat="0" applyAlignment="0" applyProtection="0">
      <alignment vertical="center"/>
    </xf>
    <xf numFmtId="0" fontId="16" fillId="28" borderId="0" applyNumberFormat="0" applyBorder="0" applyAlignment="0" applyProtection="0">
      <alignment vertical="center"/>
    </xf>
    <xf numFmtId="0" fontId="15" fillId="18" borderId="0" applyNumberFormat="0" applyBorder="0" applyAlignment="0" applyProtection="0">
      <alignment vertical="center"/>
    </xf>
    <xf numFmtId="0" fontId="19" fillId="0" borderId="9" applyNumberFormat="0" applyFill="0" applyAlignment="0" applyProtection="0">
      <alignment vertical="center"/>
    </xf>
    <xf numFmtId="0" fontId="17" fillId="0" borderId="6" applyNumberFormat="0" applyFill="0" applyAlignment="0" applyProtection="0">
      <alignment vertical="center"/>
    </xf>
    <xf numFmtId="0" fontId="32" fillId="24" borderId="0" applyNumberFormat="0" applyBorder="0" applyAlignment="0" applyProtection="0">
      <alignment vertical="center"/>
    </xf>
    <xf numFmtId="0" fontId="37" fillId="0" borderId="0">
      <alignment vertical="center"/>
    </xf>
    <xf numFmtId="0" fontId="31" fillId="23" borderId="0" applyNumberFormat="0" applyBorder="0" applyAlignment="0" applyProtection="0">
      <alignment vertical="center"/>
    </xf>
    <xf numFmtId="0" fontId="16" fillId="22" borderId="0" applyNumberFormat="0" applyBorder="0" applyAlignment="0" applyProtection="0">
      <alignment vertical="center"/>
    </xf>
    <xf numFmtId="0" fontId="15" fillId="3" borderId="0" applyNumberFormat="0" applyBorder="0" applyAlignment="0" applyProtection="0">
      <alignment vertical="center"/>
    </xf>
    <xf numFmtId="0" fontId="16" fillId="14"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0" fontId="15" fillId="33" borderId="0" applyNumberFormat="0" applyBorder="0" applyAlignment="0" applyProtection="0">
      <alignment vertical="center"/>
    </xf>
    <xf numFmtId="0" fontId="16" fillId="25" borderId="0" applyNumberFormat="0" applyBorder="0" applyAlignment="0" applyProtection="0">
      <alignment vertical="center"/>
    </xf>
    <xf numFmtId="0" fontId="15" fillId="11" borderId="0" applyNumberFormat="0" applyBorder="0" applyAlignment="0" applyProtection="0">
      <alignment vertical="center"/>
    </xf>
    <xf numFmtId="0" fontId="15" fillId="21" borderId="0" applyNumberFormat="0" applyBorder="0" applyAlignment="0" applyProtection="0">
      <alignment vertical="center"/>
    </xf>
    <xf numFmtId="0" fontId="16" fillId="17" borderId="0" applyNumberFormat="0" applyBorder="0" applyAlignment="0" applyProtection="0">
      <alignment vertical="center"/>
    </xf>
    <xf numFmtId="0" fontId="15" fillId="29" borderId="0" applyNumberFormat="0" applyBorder="0" applyAlignment="0" applyProtection="0">
      <alignment vertical="center"/>
    </xf>
    <xf numFmtId="0" fontId="21" fillId="0" borderId="0"/>
    <xf numFmtId="0" fontId="29" fillId="0" borderId="0"/>
  </cellStyleXfs>
  <cellXfs count="6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12" fillId="2" borderId="3" xfId="0" applyFont="1" applyFill="1" applyBorder="1" applyAlignment="1">
      <alignment horizontal="center" vertical="center"/>
    </xf>
    <xf numFmtId="49" fontId="10"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protection locked="0"/>
    </xf>
    <xf numFmtId="0" fontId="8"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9" fillId="2"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10" fillId="0" borderId="3" xfId="0" applyNumberFormat="1" applyFont="1" applyFill="1" applyBorder="1" applyAlignment="1">
      <alignment horizontal="center" vertical="center" wrapText="1"/>
    </xf>
    <xf numFmtId="177" fontId="9" fillId="2"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2" fillId="2" borderId="3" xfId="0" applyFont="1" applyFill="1" applyBorder="1" applyAlignment="1">
      <alignment vertical="center" wrapText="1"/>
    </xf>
    <xf numFmtId="0" fontId="10" fillId="2" borderId="3" xfId="0" applyFont="1" applyFill="1" applyBorder="1" applyAlignment="1">
      <alignment vertical="center" wrapText="1"/>
    </xf>
    <xf numFmtId="0" fontId="12" fillId="2" borderId="3" xfId="0" applyFont="1" applyFill="1" applyBorder="1" applyAlignment="1">
      <alignment vertical="center"/>
    </xf>
    <xf numFmtId="0" fontId="7" fillId="0" borderId="0" xfId="0" applyFont="1" applyFill="1" applyBorder="1" applyAlignment="1">
      <alignment horizontal="left" vertical="center"/>
    </xf>
    <xf numFmtId="0" fontId="13" fillId="0" borderId="3" xfId="34"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1" fontId="10" fillId="0" borderId="3" xfId="0" applyNumberFormat="1" applyFont="1" applyFill="1" applyBorder="1" applyAlignment="1">
      <alignment horizontal="center" vertical="center" wrapText="1"/>
    </xf>
    <xf numFmtId="0" fontId="12" fillId="2" borderId="3" xfId="0"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常规_2020年财政预算内" xfId="5"/>
    <cellStyle name="常规 13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4" xfId="52"/>
    <cellStyle name="常规_sheet1" xfId="53"/>
  </cellStyle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
  <sheetViews>
    <sheetView tabSelected="1" view="pageBreakPreview" zoomScale="42" zoomScaleNormal="20" zoomScaleSheetLayoutView="42" workbookViewId="0">
      <selection activeCell="AR18" sqref="AR18"/>
    </sheetView>
  </sheetViews>
  <sheetFormatPr defaultColWidth="7" defaultRowHeight="59" customHeight="1"/>
  <cols>
    <col min="1" max="1" width="10.6306306306306" style="4" customWidth="1"/>
    <col min="2" max="2" width="11.8828828828829" style="4" customWidth="1"/>
    <col min="3" max="3" width="30" style="7" customWidth="1"/>
    <col min="4" max="4" width="9.06306306306306" style="4" customWidth="1"/>
    <col min="5" max="5" width="13.5135135135135" style="4" customWidth="1"/>
    <col min="6" max="6" width="7.57657657657658" style="4" customWidth="1"/>
    <col min="7" max="7" width="93.3333333333333" style="4" customWidth="1"/>
    <col min="8" max="8" width="249.18018018018" style="4" customWidth="1"/>
    <col min="9" max="9" width="10" style="8" customWidth="1"/>
    <col min="10" max="10" width="21" style="8" customWidth="1"/>
    <col min="11" max="11" width="18.5135135135135" style="4" customWidth="1"/>
    <col min="12" max="13" width="24.0540540540541" style="4" customWidth="1"/>
    <col min="14" max="14" width="16.5135135135135" style="9" customWidth="1"/>
    <col min="15" max="15" width="22.1891891891892" style="9" customWidth="1"/>
    <col min="16" max="17" width="13.954954954955" style="9" customWidth="1"/>
    <col min="18" max="18" width="6.22522522522523" style="9" customWidth="1"/>
    <col min="19" max="20" width="8" style="4" customWidth="1"/>
    <col min="21" max="21" width="14.6306306306306" style="4" customWidth="1"/>
    <col min="22" max="22" width="12.8828828828829" style="4" customWidth="1"/>
    <col min="23" max="23" width="14.6846846846847" style="4" customWidth="1"/>
    <col min="24" max="24" width="19" style="4" customWidth="1"/>
    <col min="25" max="25" width="63.1081081081081" style="10" customWidth="1"/>
    <col min="26" max="26" width="15" style="10" customWidth="1"/>
    <col min="27" max="27" width="12" style="10" customWidth="1"/>
    <col min="28" max="28" width="19.3603603603604" style="4" customWidth="1"/>
    <col min="29" max="29" width="14.1081081081081" style="4" customWidth="1"/>
    <col min="30" max="16375" width="7" style="4" customWidth="1"/>
  </cols>
  <sheetData>
    <row r="1" s="4" customFormat="1" ht="93" customHeight="1" spans="1:28">
      <c r="A1" s="11" t="s">
        <v>0</v>
      </c>
      <c r="B1" s="11"/>
      <c r="C1" s="11"/>
      <c r="D1" s="11"/>
      <c r="E1" s="11"/>
      <c r="F1" s="11"/>
      <c r="G1" s="11"/>
      <c r="H1" s="11"/>
      <c r="I1" s="11"/>
      <c r="J1" s="11"/>
      <c r="K1" s="11"/>
      <c r="L1" s="11"/>
      <c r="M1" s="11"/>
      <c r="N1" s="35"/>
      <c r="O1" s="35"/>
      <c r="P1" s="35"/>
      <c r="Q1" s="35"/>
      <c r="R1" s="35"/>
      <c r="S1" s="11"/>
      <c r="T1" s="11"/>
      <c r="U1" s="11"/>
      <c r="V1" s="11"/>
      <c r="W1" s="11"/>
      <c r="X1" s="11"/>
      <c r="Y1" s="55"/>
      <c r="Z1" s="55"/>
      <c r="AA1" s="55"/>
      <c r="AB1" s="11"/>
    </row>
    <row r="2" s="1" customFormat="1" customHeight="1" spans="1:28">
      <c r="A2" s="12" t="s">
        <v>1</v>
      </c>
      <c r="B2" s="12" t="s">
        <v>2</v>
      </c>
      <c r="C2" s="12" t="s">
        <v>3</v>
      </c>
      <c r="D2" s="12" t="s">
        <v>4</v>
      </c>
      <c r="E2" s="12" t="s">
        <v>5</v>
      </c>
      <c r="F2" s="12" t="s">
        <v>6</v>
      </c>
      <c r="G2" s="12" t="s">
        <v>7</v>
      </c>
      <c r="H2" s="12" t="s">
        <v>8</v>
      </c>
      <c r="I2" s="12" t="s">
        <v>9</v>
      </c>
      <c r="J2" s="12" t="s">
        <v>10</v>
      </c>
      <c r="K2" s="36" t="s">
        <v>11</v>
      </c>
      <c r="L2" s="36"/>
      <c r="M2" s="36"/>
      <c r="N2" s="37"/>
      <c r="O2" s="37"/>
      <c r="P2" s="37"/>
      <c r="Q2" s="37"/>
      <c r="R2" s="37"/>
      <c r="S2" s="36"/>
      <c r="T2" s="36"/>
      <c r="U2" s="36"/>
      <c r="V2" s="36"/>
      <c r="W2" s="12" t="s">
        <v>12</v>
      </c>
      <c r="X2" s="12" t="s">
        <v>13</v>
      </c>
      <c r="Y2" s="12" t="s">
        <v>14</v>
      </c>
      <c r="Z2" s="56" t="s">
        <v>15</v>
      </c>
      <c r="AA2" s="57" t="s">
        <v>16</v>
      </c>
      <c r="AB2" s="12" t="s">
        <v>17</v>
      </c>
    </row>
    <row r="3" s="2" customFormat="1" ht="48" customHeight="1" spans="1:28">
      <c r="A3" s="13"/>
      <c r="B3" s="13"/>
      <c r="C3" s="13"/>
      <c r="D3" s="13"/>
      <c r="E3" s="13"/>
      <c r="F3" s="13"/>
      <c r="G3" s="13"/>
      <c r="H3" s="13"/>
      <c r="I3" s="13"/>
      <c r="J3" s="13"/>
      <c r="K3" s="36" t="s">
        <v>18</v>
      </c>
      <c r="L3" s="37" t="s">
        <v>19</v>
      </c>
      <c r="M3" s="37"/>
      <c r="N3" s="37"/>
      <c r="O3" s="37"/>
      <c r="P3" s="37"/>
      <c r="Q3" s="37"/>
      <c r="R3" s="37"/>
      <c r="S3" s="12" t="s">
        <v>20</v>
      </c>
      <c r="T3" s="12" t="s">
        <v>21</v>
      </c>
      <c r="U3" s="12" t="s">
        <v>22</v>
      </c>
      <c r="V3" s="12" t="s">
        <v>23</v>
      </c>
      <c r="W3" s="13"/>
      <c r="X3" s="13"/>
      <c r="Y3" s="13"/>
      <c r="Z3" s="56"/>
      <c r="AA3" s="57"/>
      <c r="AB3" s="13"/>
    </row>
    <row r="4" s="2" customFormat="1" ht="101" customHeight="1" spans="1:28">
      <c r="A4" s="13"/>
      <c r="B4" s="13"/>
      <c r="C4" s="13"/>
      <c r="D4" s="13"/>
      <c r="E4" s="13"/>
      <c r="F4" s="13"/>
      <c r="G4" s="13"/>
      <c r="H4" s="13"/>
      <c r="I4" s="13"/>
      <c r="J4" s="13"/>
      <c r="K4" s="36"/>
      <c r="L4" s="12" t="s">
        <v>24</v>
      </c>
      <c r="M4" s="38" t="s">
        <v>25</v>
      </c>
      <c r="N4" s="12" t="s">
        <v>26</v>
      </c>
      <c r="O4" s="12" t="s">
        <v>27</v>
      </c>
      <c r="P4" s="12" t="s">
        <v>28</v>
      </c>
      <c r="Q4" s="12" t="s">
        <v>29</v>
      </c>
      <c r="R4" s="12" t="s">
        <v>30</v>
      </c>
      <c r="S4" s="13"/>
      <c r="T4" s="13"/>
      <c r="U4" s="13"/>
      <c r="V4" s="13"/>
      <c r="W4" s="13"/>
      <c r="X4" s="13"/>
      <c r="Y4" s="13"/>
      <c r="Z4" s="56"/>
      <c r="AA4" s="57"/>
      <c r="AB4" s="13"/>
    </row>
    <row r="5" s="3" customFormat="1" ht="58" customHeight="1" spans="1:28">
      <c r="A5" s="14" t="s">
        <v>18</v>
      </c>
      <c r="B5" s="14"/>
      <c r="C5" s="14"/>
      <c r="D5" s="14"/>
      <c r="E5" s="14"/>
      <c r="F5" s="14"/>
      <c r="G5" s="14"/>
      <c r="H5" s="14"/>
      <c r="I5" s="14"/>
      <c r="J5" s="14"/>
      <c r="K5" s="39">
        <f>K6+K27+K29+K44</f>
        <v>12437</v>
      </c>
      <c r="L5" s="39">
        <f>L6+L27+L29+L44</f>
        <v>12437</v>
      </c>
      <c r="M5" s="39">
        <f>M6+M27+M29+M44</f>
        <v>11585</v>
      </c>
      <c r="N5" s="39">
        <f>N6+N27+N29+N44</f>
        <v>623</v>
      </c>
      <c r="O5" s="39">
        <f>O6+O27+O29+O44</f>
        <v>229</v>
      </c>
      <c r="P5" s="39"/>
      <c r="Q5" s="39"/>
      <c r="R5" s="39"/>
      <c r="S5" s="39"/>
      <c r="T5" s="39"/>
      <c r="U5" s="39"/>
      <c r="V5" s="39"/>
      <c r="W5" s="14"/>
      <c r="X5" s="14"/>
      <c r="Y5" s="58"/>
      <c r="Z5" s="58"/>
      <c r="AA5" s="58"/>
      <c r="AB5" s="14"/>
    </row>
    <row r="6" s="3" customFormat="1" ht="58" customHeight="1" spans="1:28">
      <c r="A6" s="15" t="s">
        <v>31</v>
      </c>
      <c r="B6" s="16"/>
      <c r="C6" s="15" t="s">
        <v>32</v>
      </c>
      <c r="D6" s="15"/>
      <c r="E6" s="15"/>
      <c r="F6" s="15"/>
      <c r="G6" s="15"/>
      <c r="H6" s="15"/>
      <c r="I6" s="15"/>
      <c r="J6" s="15"/>
      <c r="K6" s="40">
        <f>SUM(K7:K26)</f>
        <v>4997.1049</v>
      </c>
      <c r="L6" s="40">
        <f>SUM(L7:L26)</f>
        <v>4997.1049</v>
      </c>
      <c r="M6" s="40">
        <f>SUM(M7:M26)</f>
        <v>4463.1049</v>
      </c>
      <c r="N6" s="40">
        <f>SUM(N7:N26)</f>
        <v>305</v>
      </c>
      <c r="O6" s="40">
        <f>SUM(O7:O26)</f>
        <v>229</v>
      </c>
      <c r="P6" s="15"/>
      <c r="Q6" s="15"/>
      <c r="R6" s="15"/>
      <c r="S6" s="15"/>
      <c r="T6" s="15"/>
      <c r="U6" s="15"/>
      <c r="V6" s="15"/>
      <c r="W6" s="15"/>
      <c r="X6" s="15"/>
      <c r="Y6" s="59"/>
      <c r="Z6" s="59"/>
      <c r="AA6" s="59"/>
      <c r="AB6" s="15"/>
    </row>
    <row r="7" s="4" customFormat="1" ht="409" customHeight="1" spans="1:28">
      <c r="A7" s="17">
        <v>1</v>
      </c>
      <c r="B7" s="17" t="s">
        <v>33</v>
      </c>
      <c r="C7" s="17" t="s">
        <v>34</v>
      </c>
      <c r="D7" s="17" t="s">
        <v>35</v>
      </c>
      <c r="E7" s="17" t="s">
        <v>36</v>
      </c>
      <c r="F7" s="17" t="s">
        <v>37</v>
      </c>
      <c r="G7" s="18" t="s">
        <v>38</v>
      </c>
      <c r="H7" s="19" t="s">
        <v>39</v>
      </c>
      <c r="I7" s="17" t="s">
        <v>40</v>
      </c>
      <c r="J7" s="17">
        <v>43934.57</v>
      </c>
      <c r="K7" s="41">
        <f>L7+S7+T7+U7+V7</f>
        <v>550.1574</v>
      </c>
      <c r="L7" s="41">
        <f>M7+N7+O7+P7+Q7+R7</f>
        <v>550.1574</v>
      </c>
      <c r="M7" s="41">
        <v>550.1574</v>
      </c>
      <c r="N7" s="17"/>
      <c r="O7" s="17"/>
      <c r="P7" s="17"/>
      <c r="Q7" s="17"/>
      <c r="R7" s="17"/>
      <c r="S7" s="17"/>
      <c r="T7" s="17"/>
      <c r="U7" s="17"/>
      <c r="V7" s="17"/>
      <c r="W7" s="17" t="s">
        <v>41</v>
      </c>
      <c r="X7" s="17" t="s">
        <v>42</v>
      </c>
      <c r="Y7" s="18" t="s">
        <v>43</v>
      </c>
      <c r="Z7" s="17" t="s">
        <v>44</v>
      </c>
      <c r="AA7" s="17" t="s">
        <v>45</v>
      </c>
      <c r="AB7" s="17" t="s">
        <v>46</v>
      </c>
    </row>
    <row r="8" s="4" customFormat="1" ht="405" customHeight="1" spans="1:28">
      <c r="A8" s="20"/>
      <c r="B8" s="20"/>
      <c r="C8" s="20"/>
      <c r="D8" s="20"/>
      <c r="E8" s="20"/>
      <c r="F8" s="20"/>
      <c r="G8" s="21"/>
      <c r="H8" s="22"/>
      <c r="I8" s="20"/>
      <c r="J8" s="20"/>
      <c r="K8" s="42"/>
      <c r="L8" s="42"/>
      <c r="M8" s="42"/>
      <c r="N8" s="20"/>
      <c r="O8" s="20"/>
      <c r="P8" s="20"/>
      <c r="Q8" s="20"/>
      <c r="R8" s="20"/>
      <c r="S8" s="20"/>
      <c r="T8" s="20"/>
      <c r="U8" s="20"/>
      <c r="V8" s="20"/>
      <c r="W8" s="20"/>
      <c r="X8" s="20"/>
      <c r="Y8" s="21"/>
      <c r="Z8" s="20"/>
      <c r="AA8" s="20"/>
      <c r="AB8" s="20"/>
    </row>
    <row r="9" s="4" customFormat="1" ht="409" customHeight="1" spans="1:28">
      <c r="A9" s="20"/>
      <c r="B9" s="20"/>
      <c r="C9" s="20"/>
      <c r="D9" s="20"/>
      <c r="E9" s="20"/>
      <c r="F9" s="20"/>
      <c r="G9" s="21"/>
      <c r="H9" s="22"/>
      <c r="I9" s="20"/>
      <c r="J9" s="20"/>
      <c r="K9" s="42"/>
      <c r="L9" s="42"/>
      <c r="M9" s="42"/>
      <c r="N9" s="20"/>
      <c r="O9" s="20"/>
      <c r="P9" s="20"/>
      <c r="Q9" s="20"/>
      <c r="R9" s="20"/>
      <c r="S9" s="20"/>
      <c r="T9" s="20"/>
      <c r="U9" s="20"/>
      <c r="V9" s="20"/>
      <c r="W9" s="20"/>
      <c r="X9" s="20"/>
      <c r="Y9" s="21"/>
      <c r="Z9" s="20"/>
      <c r="AA9" s="20"/>
      <c r="AB9" s="20"/>
    </row>
    <row r="10" s="4" customFormat="1" ht="409" customHeight="1" spans="1:28">
      <c r="A10" s="20"/>
      <c r="B10" s="20"/>
      <c r="C10" s="20"/>
      <c r="D10" s="20"/>
      <c r="E10" s="20"/>
      <c r="F10" s="20"/>
      <c r="G10" s="21"/>
      <c r="H10" s="22"/>
      <c r="I10" s="20"/>
      <c r="J10" s="20"/>
      <c r="K10" s="42"/>
      <c r="L10" s="42"/>
      <c r="M10" s="42"/>
      <c r="N10" s="20"/>
      <c r="O10" s="20"/>
      <c r="P10" s="20"/>
      <c r="Q10" s="20"/>
      <c r="R10" s="20"/>
      <c r="S10" s="20"/>
      <c r="T10" s="20"/>
      <c r="U10" s="20"/>
      <c r="V10" s="20"/>
      <c r="W10" s="20"/>
      <c r="X10" s="20"/>
      <c r="Y10" s="21"/>
      <c r="Z10" s="20"/>
      <c r="AA10" s="20"/>
      <c r="AB10" s="20"/>
    </row>
    <row r="11" s="4" customFormat="1" ht="150" customHeight="1" spans="1:28">
      <c r="A11" s="23">
        <v>2</v>
      </c>
      <c r="B11" s="23" t="s">
        <v>47</v>
      </c>
      <c r="C11" s="24" t="s">
        <v>48</v>
      </c>
      <c r="D11" s="23" t="s">
        <v>35</v>
      </c>
      <c r="E11" s="23" t="s">
        <v>36</v>
      </c>
      <c r="F11" s="23" t="s">
        <v>37</v>
      </c>
      <c r="G11" s="24" t="s">
        <v>49</v>
      </c>
      <c r="H11" s="25" t="s">
        <v>50</v>
      </c>
      <c r="I11" s="23" t="s">
        <v>51</v>
      </c>
      <c r="J11" s="23">
        <v>217</v>
      </c>
      <c r="K11" s="23">
        <f t="shared" ref="K11:K17" si="0">L11+S11+T11+U11+V11</f>
        <v>217</v>
      </c>
      <c r="L11" s="23">
        <f t="shared" ref="L11:L17" si="1">M11+N11+O11+P11+Q11+R11</f>
        <v>217</v>
      </c>
      <c r="M11" s="23">
        <v>217</v>
      </c>
      <c r="N11" s="23"/>
      <c r="O11" s="23"/>
      <c r="P11" s="23"/>
      <c r="Q11" s="23"/>
      <c r="R11" s="23"/>
      <c r="S11" s="23"/>
      <c r="T11" s="23"/>
      <c r="U11" s="23"/>
      <c r="V11" s="23"/>
      <c r="W11" s="23" t="s">
        <v>52</v>
      </c>
      <c r="X11" s="23" t="s">
        <v>53</v>
      </c>
      <c r="Y11" s="24" t="s">
        <v>54</v>
      </c>
      <c r="Z11" s="23" t="s">
        <v>44</v>
      </c>
      <c r="AA11" s="34" t="s">
        <v>45</v>
      </c>
      <c r="AB11" s="23" t="s">
        <v>46</v>
      </c>
    </row>
    <row r="12" s="4" customFormat="1" ht="150" customHeight="1" spans="1:28">
      <c r="A12" s="23">
        <v>3</v>
      </c>
      <c r="B12" s="23" t="s">
        <v>55</v>
      </c>
      <c r="C12" s="24" t="s">
        <v>56</v>
      </c>
      <c r="D12" s="23" t="s">
        <v>35</v>
      </c>
      <c r="E12" s="23" t="s">
        <v>57</v>
      </c>
      <c r="F12" s="23" t="s">
        <v>37</v>
      </c>
      <c r="G12" s="24" t="s">
        <v>58</v>
      </c>
      <c r="H12" s="25" t="s">
        <v>59</v>
      </c>
      <c r="I12" s="23" t="s">
        <v>60</v>
      </c>
      <c r="J12" s="23">
        <v>1</v>
      </c>
      <c r="K12" s="23">
        <f t="shared" si="0"/>
        <v>389</v>
      </c>
      <c r="L12" s="23">
        <f t="shared" si="1"/>
        <v>389</v>
      </c>
      <c r="M12" s="23">
        <v>389</v>
      </c>
      <c r="N12" s="23"/>
      <c r="O12" s="23"/>
      <c r="P12" s="23"/>
      <c r="Q12" s="23"/>
      <c r="R12" s="23"/>
      <c r="S12" s="23"/>
      <c r="T12" s="23"/>
      <c r="U12" s="23"/>
      <c r="V12" s="23"/>
      <c r="W12" s="23" t="s">
        <v>61</v>
      </c>
      <c r="X12" s="23" t="s">
        <v>62</v>
      </c>
      <c r="Y12" s="24" t="s">
        <v>63</v>
      </c>
      <c r="Z12" s="23" t="s">
        <v>44</v>
      </c>
      <c r="AA12" s="34" t="s">
        <v>45</v>
      </c>
      <c r="AB12" s="23" t="s">
        <v>46</v>
      </c>
    </row>
    <row r="13" s="4" customFormat="1" ht="150" customHeight="1" spans="1:28">
      <c r="A13" s="23">
        <v>4</v>
      </c>
      <c r="B13" s="23" t="s">
        <v>64</v>
      </c>
      <c r="C13" s="24" t="s">
        <v>65</v>
      </c>
      <c r="D13" s="23" t="s">
        <v>35</v>
      </c>
      <c r="E13" s="23" t="s">
        <v>66</v>
      </c>
      <c r="F13" s="23" t="s">
        <v>37</v>
      </c>
      <c r="G13" s="24" t="s">
        <v>67</v>
      </c>
      <c r="H13" s="25" t="s">
        <v>68</v>
      </c>
      <c r="I13" s="23" t="s">
        <v>69</v>
      </c>
      <c r="J13" s="23">
        <v>3.39</v>
      </c>
      <c r="K13" s="23">
        <f t="shared" si="0"/>
        <v>350</v>
      </c>
      <c r="L13" s="23">
        <f t="shared" si="1"/>
        <v>350</v>
      </c>
      <c r="M13" s="23">
        <v>350</v>
      </c>
      <c r="N13" s="23"/>
      <c r="O13" s="23"/>
      <c r="P13" s="23"/>
      <c r="Q13" s="23"/>
      <c r="R13" s="23"/>
      <c r="S13" s="23"/>
      <c r="T13" s="23"/>
      <c r="U13" s="23"/>
      <c r="V13" s="23"/>
      <c r="W13" s="23" t="s">
        <v>70</v>
      </c>
      <c r="X13" s="23" t="s">
        <v>71</v>
      </c>
      <c r="Y13" s="25" t="s">
        <v>72</v>
      </c>
      <c r="Z13" s="23" t="s">
        <v>73</v>
      </c>
      <c r="AA13" s="34" t="s">
        <v>74</v>
      </c>
      <c r="AB13" s="23" t="s">
        <v>46</v>
      </c>
    </row>
    <row r="14" s="4" customFormat="1" ht="150" customHeight="1" spans="1:28">
      <c r="A14" s="17">
        <v>5</v>
      </c>
      <c r="B14" s="17" t="s">
        <v>75</v>
      </c>
      <c r="C14" s="18" t="s">
        <v>76</v>
      </c>
      <c r="D14" s="17" t="s">
        <v>35</v>
      </c>
      <c r="E14" s="17" t="s">
        <v>77</v>
      </c>
      <c r="F14" s="17" t="s">
        <v>37</v>
      </c>
      <c r="G14" s="18" t="s">
        <v>78</v>
      </c>
      <c r="H14" s="19" t="s">
        <v>79</v>
      </c>
      <c r="I14" s="17" t="s">
        <v>69</v>
      </c>
      <c r="J14" s="17">
        <v>2.869</v>
      </c>
      <c r="K14" s="23">
        <f t="shared" si="0"/>
        <v>350</v>
      </c>
      <c r="L14" s="23">
        <f t="shared" si="1"/>
        <v>350</v>
      </c>
      <c r="M14" s="17">
        <v>350</v>
      </c>
      <c r="N14" s="17"/>
      <c r="O14" s="17"/>
      <c r="P14" s="17"/>
      <c r="Q14" s="17"/>
      <c r="R14" s="17"/>
      <c r="S14" s="17"/>
      <c r="T14" s="17"/>
      <c r="U14" s="17"/>
      <c r="V14" s="17"/>
      <c r="W14" s="17" t="s">
        <v>80</v>
      </c>
      <c r="X14" s="17" t="s">
        <v>81</v>
      </c>
      <c r="Y14" s="18" t="s">
        <v>82</v>
      </c>
      <c r="Z14" s="23" t="s">
        <v>73</v>
      </c>
      <c r="AA14" s="34" t="s">
        <v>74</v>
      </c>
      <c r="AB14" s="23" t="s">
        <v>46</v>
      </c>
    </row>
    <row r="15" s="4" customFormat="1" ht="150" customHeight="1" spans="1:28">
      <c r="A15" s="23">
        <v>6</v>
      </c>
      <c r="B15" s="23" t="s">
        <v>83</v>
      </c>
      <c r="C15" s="24" t="s">
        <v>84</v>
      </c>
      <c r="D15" s="23" t="s">
        <v>35</v>
      </c>
      <c r="E15" s="23" t="s">
        <v>66</v>
      </c>
      <c r="F15" s="23" t="s">
        <v>37</v>
      </c>
      <c r="G15" s="24" t="s">
        <v>85</v>
      </c>
      <c r="H15" s="25" t="s">
        <v>86</v>
      </c>
      <c r="I15" s="23" t="s">
        <v>87</v>
      </c>
      <c r="J15" s="23">
        <v>1869</v>
      </c>
      <c r="K15" s="23">
        <f t="shared" si="0"/>
        <v>350</v>
      </c>
      <c r="L15" s="23">
        <f t="shared" si="1"/>
        <v>350</v>
      </c>
      <c r="M15" s="23">
        <v>350</v>
      </c>
      <c r="N15" s="23"/>
      <c r="O15" s="23"/>
      <c r="P15" s="23"/>
      <c r="Q15" s="23"/>
      <c r="R15" s="23"/>
      <c r="S15" s="23"/>
      <c r="T15" s="23"/>
      <c r="U15" s="23"/>
      <c r="V15" s="23"/>
      <c r="W15" s="23" t="s">
        <v>88</v>
      </c>
      <c r="X15" s="23" t="s">
        <v>89</v>
      </c>
      <c r="Y15" s="24" t="s">
        <v>90</v>
      </c>
      <c r="Z15" s="23" t="s">
        <v>73</v>
      </c>
      <c r="AA15" s="34" t="s">
        <v>74</v>
      </c>
      <c r="AB15" s="23" t="s">
        <v>46</v>
      </c>
    </row>
    <row r="16" s="4" customFormat="1" ht="150" customHeight="1" spans="1:28">
      <c r="A16" s="23">
        <v>7</v>
      </c>
      <c r="B16" s="23" t="s">
        <v>91</v>
      </c>
      <c r="C16" s="24" t="s">
        <v>92</v>
      </c>
      <c r="D16" s="23" t="s">
        <v>35</v>
      </c>
      <c r="E16" s="23" t="s">
        <v>66</v>
      </c>
      <c r="F16" s="23" t="s">
        <v>37</v>
      </c>
      <c r="G16" s="24" t="s">
        <v>85</v>
      </c>
      <c r="H16" s="25" t="s">
        <v>93</v>
      </c>
      <c r="I16" s="23" t="s">
        <v>60</v>
      </c>
      <c r="J16" s="23">
        <v>1</v>
      </c>
      <c r="K16" s="23">
        <f t="shared" si="0"/>
        <v>350</v>
      </c>
      <c r="L16" s="23">
        <f t="shared" si="1"/>
        <v>350</v>
      </c>
      <c r="M16" s="23">
        <v>350</v>
      </c>
      <c r="N16" s="23"/>
      <c r="O16" s="23"/>
      <c r="P16" s="23"/>
      <c r="Q16" s="23"/>
      <c r="R16" s="23"/>
      <c r="S16" s="23"/>
      <c r="T16" s="23"/>
      <c r="U16" s="23"/>
      <c r="V16" s="23"/>
      <c r="W16" s="23" t="s">
        <v>88</v>
      </c>
      <c r="X16" s="23" t="s">
        <v>89</v>
      </c>
      <c r="Y16" s="24" t="s">
        <v>94</v>
      </c>
      <c r="Z16" s="23" t="s">
        <v>73</v>
      </c>
      <c r="AA16" s="34" t="s">
        <v>74</v>
      </c>
      <c r="AB16" s="23" t="s">
        <v>46</v>
      </c>
    </row>
    <row r="17" s="4" customFormat="1" ht="409" customHeight="1" spans="1:28">
      <c r="A17" s="17">
        <v>8</v>
      </c>
      <c r="B17" s="17" t="s">
        <v>95</v>
      </c>
      <c r="C17" s="17" t="s">
        <v>96</v>
      </c>
      <c r="D17" s="17" t="s">
        <v>35</v>
      </c>
      <c r="E17" s="17" t="s">
        <v>36</v>
      </c>
      <c r="F17" s="17" t="s">
        <v>37</v>
      </c>
      <c r="G17" s="18" t="s">
        <v>97</v>
      </c>
      <c r="H17" s="19" t="s">
        <v>98</v>
      </c>
      <c r="I17" s="17" t="s">
        <v>40</v>
      </c>
      <c r="J17" s="17">
        <v>41071.75</v>
      </c>
      <c r="K17" s="41">
        <f t="shared" si="0"/>
        <v>473.9475</v>
      </c>
      <c r="L17" s="41">
        <f t="shared" si="1"/>
        <v>473.9475</v>
      </c>
      <c r="M17" s="41">
        <v>473.9475</v>
      </c>
      <c r="N17" s="17"/>
      <c r="O17" s="17"/>
      <c r="P17" s="17"/>
      <c r="Q17" s="17"/>
      <c r="R17" s="17"/>
      <c r="S17" s="17"/>
      <c r="T17" s="17"/>
      <c r="U17" s="17"/>
      <c r="V17" s="17"/>
      <c r="W17" s="17" t="s">
        <v>41</v>
      </c>
      <c r="X17" s="17" t="s">
        <v>42</v>
      </c>
      <c r="Y17" s="18" t="s">
        <v>99</v>
      </c>
      <c r="Z17" s="17" t="s">
        <v>44</v>
      </c>
      <c r="AA17" s="17" t="s">
        <v>45</v>
      </c>
      <c r="AB17" s="17" t="s">
        <v>46</v>
      </c>
    </row>
    <row r="18" s="4" customFormat="1" ht="409" customHeight="1" spans="1:28">
      <c r="A18" s="20"/>
      <c r="B18" s="20"/>
      <c r="C18" s="20"/>
      <c r="D18" s="20"/>
      <c r="E18" s="20"/>
      <c r="F18" s="20"/>
      <c r="G18" s="21"/>
      <c r="H18" s="22"/>
      <c r="I18" s="20"/>
      <c r="J18" s="20"/>
      <c r="K18" s="42"/>
      <c r="L18" s="42"/>
      <c r="M18" s="42"/>
      <c r="N18" s="20"/>
      <c r="O18" s="20"/>
      <c r="P18" s="20"/>
      <c r="Q18" s="20"/>
      <c r="R18" s="20"/>
      <c r="S18" s="20"/>
      <c r="T18" s="20"/>
      <c r="U18" s="20"/>
      <c r="V18" s="20"/>
      <c r="W18" s="20"/>
      <c r="X18" s="20"/>
      <c r="Y18" s="21"/>
      <c r="Z18" s="20"/>
      <c r="AA18" s="20"/>
      <c r="AB18" s="20"/>
    </row>
    <row r="19" s="4" customFormat="1" ht="409" customHeight="1" spans="1:28">
      <c r="A19" s="20"/>
      <c r="B19" s="20"/>
      <c r="C19" s="20"/>
      <c r="D19" s="20"/>
      <c r="E19" s="20"/>
      <c r="F19" s="20"/>
      <c r="G19" s="21"/>
      <c r="H19" s="22"/>
      <c r="I19" s="20"/>
      <c r="J19" s="20"/>
      <c r="K19" s="42"/>
      <c r="L19" s="42"/>
      <c r="M19" s="42"/>
      <c r="N19" s="20"/>
      <c r="O19" s="20"/>
      <c r="P19" s="20"/>
      <c r="Q19" s="20"/>
      <c r="R19" s="20"/>
      <c r="S19" s="20"/>
      <c r="T19" s="20"/>
      <c r="U19" s="20"/>
      <c r="V19" s="20"/>
      <c r="W19" s="20"/>
      <c r="X19" s="20"/>
      <c r="Y19" s="21"/>
      <c r="Z19" s="20"/>
      <c r="AA19" s="20"/>
      <c r="AB19" s="20"/>
    </row>
    <row r="20" s="4" customFormat="1" ht="409" customHeight="1" spans="1:28">
      <c r="A20" s="26"/>
      <c r="B20" s="26"/>
      <c r="C20" s="26"/>
      <c r="D20" s="26"/>
      <c r="E20" s="26"/>
      <c r="F20" s="26"/>
      <c r="G20" s="27"/>
      <c r="H20" s="28"/>
      <c r="I20" s="26"/>
      <c r="J20" s="26"/>
      <c r="K20" s="43"/>
      <c r="L20" s="43"/>
      <c r="M20" s="43"/>
      <c r="N20" s="26"/>
      <c r="O20" s="26"/>
      <c r="P20" s="26"/>
      <c r="Q20" s="26"/>
      <c r="R20" s="26"/>
      <c r="S20" s="26"/>
      <c r="T20" s="26"/>
      <c r="U20" s="26"/>
      <c r="V20" s="26"/>
      <c r="W20" s="26"/>
      <c r="X20" s="26"/>
      <c r="Y20" s="27"/>
      <c r="Z20" s="26"/>
      <c r="AA20" s="26"/>
      <c r="AB20" s="26"/>
    </row>
    <row r="21" s="4" customFormat="1" ht="154" customHeight="1" spans="1:28">
      <c r="A21" s="23">
        <v>9</v>
      </c>
      <c r="B21" s="23" t="s">
        <v>100</v>
      </c>
      <c r="C21" s="23" t="s">
        <v>101</v>
      </c>
      <c r="D21" s="23" t="s">
        <v>35</v>
      </c>
      <c r="E21" s="23" t="s">
        <v>102</v>
      </c>
      <c r="F21" s="23" t="s">
        <v>37</v>
      </c>
      <c r="G21" s="24" t="s">
        <v>103</v>
      </c>
      <c r="H21" s="24" t="s">
        <v>104</v>
      </c>
      <c r="I21" s="23" t="s">
        <v>87</v>
      </c>
      <c r="J21" s="23">
        <v>807.62</v>
      </c>
      <c r="K21" s="23">
        <f t="shared" ref="K21:K26" si="2">L21+S21+T21+U21+V21</f>
        <v>288</v>
      </c>
      <c r="L21" s="23">
        <f t="shared" ref="L21:L26" si="3">M21+N21+O21+P21+Q21+R21</f>
        <v>288</v>
      </c>
      <c r="M21" s="23">
        <v>288</v>
      </c>
      <c r="N21" s="23"/>
      <c r="O21" s="23"/>
      <c r="P21" s="23"/>
      <c r="Q21" s="23"/>
      <c r="R21" s="23"/>
      <c r="S21" s="23"/>
      <c r="T21" s="23"/>
      <c r="U21" s="23"/>
      <c r="V21" s="23"/>
      <c r="W21" s="23" t="s">
        <v>80</v>
      </c>
      <c r="X21" s="30" t="s">
        <v>105</v>
      </c>
      <c r="Y21" s="24" t="s">
        <v>106</v>
      </c>
      <c r="Z21" s="23" t="s">
        <v>44</v>
      </c>
      <c r="AA21" s="23" t="s">
        <v>45</v>
      </c>
      <c r="AB21" s="23" t="s">
        <v>46</v>
      </c>
    </row>
    <row r="22" s="4" customFormat="1" ht="154" customHeight="1" spans="1:28">
      <c r="A22" s="23">
        <v>10</v>
      </c>
      <c r="B22" s="23" t="s">
        <v>107</v>
      </c>
      <c r="C22" s="23" t="s">
        <v>108</v>
      </c>
      <c r="D22" s="23" t="s">
        <v>35</v>
      </c>
      <c r="E22" s="23" t="s">
        <v>109</v>
      </c>
      <c r="F22" s="23" t="s">
        <v>37</v>
      </c>
      <c r="G22" s="24" t="s">
        <v>110</v>
      </c>
      <c r="H22" s="24" t="s">
        <v>111</v>
      </c>
      <c r="I22" s="23" t="s">
        <v>87</v>
      </c>
      <c r="J22" s="23">
        <v>2324.84</v>
      </c>
      <c r="K22" s="23">
        <f t="shared" si="2"/>
        <v>380</v>
      </c>
      <c r="L22" s="23">
        <f t="shared" si="3"/>
        <v>380</v>
      </c>
      <c r="M22" s="23">
        <v>380</v>
      </c>
      <c r="N22" s="23"/>
      <c r="O22" s="23"/>
      <c r="P22" s="23"/>
      <c r="Q22" s="23"/>
      <c r="R22" s="23"/>
      <c r="S22" s="23"/>
      <c r="T22" s="23"/>
      <c r="U22" s="23"/>
      <c r="V22" s="23"/>
      <c r="W22" s="23" t="s">
        <v>112</v>
      </c>
      <c r="X22" s="30" t="s">
        <v>113</v>
      </c>
      <c r="Y22" s="60" t="s">
        <v>114</v>
      </c>
      <c r="Z22" s="23" t="s">
        <v>44</v>
      </c>
      <c r="AA22" s="23" t="s">
        <v>45</v>
      </c>
      <c r="AB22" s="23" t="s">
        <v>46</v>
      </c>
    </row>
    <row r="23" s="4" customFormat="1" ht="154" customHeight="1" spans="1:28">
      <c r="A23" s="23">
        <v>11</v>
      </c>
      <c r="B23" s="23" t="s">
        <v>115</v>
      </c>
      <c r="C23" s="23" t="s">
        <v>116</v>
      </c>
      <c r="D23" s="23" t="s">
        <v>35</v>
      </c>
      <c r="E23" s="23" t="s">
        <v>66</v>
      </c>
      <c r="F23" s="23" t="s">
        <v>37</v>
      </c>
      <c r="G23" s="24" t="s">
        <v>117</v>
      </c>
      <c r="H23" s="24" t="s">
        <v>118</v>
      </c>
      <c r="I23" s="23" t="s">
        <v>69</v>
      </c>
      <c r="J23" s="23">
        <v>4.75</v>
      </c>
      <c r="K23" s="23">
        <f t="shared" si="2"/>
        <v>376</v>
      </c>
      <c r="L23" s="23">
        <f t="shared" si="3"/>
        <v>376</v>
      </c>
      <c r="M23" s="23">
        <v>376</v>
      </c>
      <c r="N23" s="23"/>
      <c r="O23" s="23"/>
      <c r="P23" s="23"/>
      <c r="Q23" s="23"/>
      <c r="R23" s="23"/>
      <c r="S23" s="23"/>
      <c r="T23" s="23"/>
      <c r="U23" s="23"/>
      <c r="V23" s="23"/>
      <c r="W23" s="23" t="s">
        <v>119</v>
      </c>
      <c r="X23" s="30" t="s">
        <v>120</v>
      </c>
      <c r="Y23" s="60" t="s">
        <v>121</v>
      </c>
      <c r="Z23" s="23" t="s">
        <v>73</v>
      </c>
      <c r="AA23" s="23" t="s">
        <v>74</v>
      </c>
      <c r="AB23" s="23" t="s">
        <v>46</v>
      </c>
    </row>
    <row r="24" s="4" customFormat="1" ht="154" customHeight="1" spans="1:28">
      <c r="A24" s="23">
        <v>12</v>
      </c>
      <c r="B24" s="23" t="s">
        <v>122</v>
      </c>
      <c r="C24" s="23" t="s">
        <v>123</v>
      </c>
      <c r="D24" s="23" t="s">
        <v>35</v>
      </c>
      <c r="E24" s="23" t="s">
        <v>66</v>
      </c>
      <c r="F24" s="23" t="s">
        <v>37</v>
      </c>
      <c r="G24" s="24" t="s">
        <v>124</v>
      </c>
      <c r="H24" s="24" t="s">
        <v>125</v>
      </c>
      <c r="I24" s="23" t="s">
        <v>69</v>
      </c>
      <c r="J24" s="23">
        <v>4.3</v>
      </c>
      <c r="K24" s="23">
        <f t="shared" si="2"/>
        <v>389</v>
      </c>
      <c r="L24" s="23">
        <f t="shared" si="3"/>
        <v>389</v>
      </c>
      <c r="M24" s="23">
        <v>389</v>
      </c>
      <c r="N24" s="23"/>
      <c r="O24" s="23"/>
      <c r="P24" s="23"/>
      <c r="Q24" s="23"/>
      <c r="R24" s="23"/>
      <c r="S24" s="23"/>
      <c r="T24" s="23"/>
      <c r="U24" s="23"/>
      <c r="V24" s="23"/>
      <c r="W24" s="23" t="s">
        <v>126</v>
      </c>
      <c r="X24" s="30" t="s">
        <v>127</v>
      </c>
      <c r="Y24" s="60" t="s">
        <v>128</v>
      </c>
      <c r="Z24" s="23" t="s">
        <v>73</v>
      </c>
      <c r="AA24" s="23" t="s">
        <v>74</v>
      </c>
      <c r="AB24" s="23" t="s">
        <v>46</v>
      </c>
    </row>
    <row r="25" s="4" customFormat="1" ht="154" customHeight="1" spans="1:28">
      <c r="A25" s="23">
        <v>13</v>
      </c>
      <c r="B25" s="23" t="s">
        <v>129</v>
      </c>
      <c r="C25" s="23" t="s">
        <v>130</v>
      </c>
      <c r="D25" s="23" t="s">
        <v>35</v>
      </c>
      <c r="E25" s="23" t="s">
        <v>66</v>
      </c>
      <c r="F25" s="23" t="s">
        <v>37</v>
      </c>
      <c r="G25" s="24" t="s">
        <v>131</v>
      </c>
      <c r="H25" s="24" t="s">
        <v>132</v>
      </c>
      <c r="I25" s="23" t="s">
        <v>69</v>
      </c>
      <c r="J25" s="23">
        <v>3.8</v>
      </c>
      <c r="K25" s="23">
        <f t="shared" si="2"/>
        <v>305</v>
      </c>
      <c r="L25" s="23">
        <f t="shared" si="3"/>
        <v>305</v>
      </c>
      <c r="M25" s="23"/>
      <c r="N25" s="23">
        <v>305</v>
      </c>
      <c r="O25" s="23"/>
      <c r="P25" s="23"/>
      <c r="Q25" s="23"/>
      <c r="R25" s="23"/>
      <c r="S25" s="23"/>
      <c r="T25" s="23"/>
      <c r="U25" s="23"/>
      <c r="V25" s="23"/>
      <c r="W25" s="23" t="s">
        <v>133</v>
      </c>
      <c r="X25" s="30" t="s">
        <v>134</v>
      </c>
      <c r="Y25" s="60" t="s">
        <v>135</v>
      </c>
      <c r="Z25" s="23" t="s">
        <v>73</v>
      </c>
      <c r="AA25" s="23" t="s">
        <v>74</v>
      </c>
      <c r="AB25" s="23" t="s">
        <v>136</v>
      </c>
    </row>
    <row r="26" s="4" customFormat="1" ht="154" customHeight="1" spans="1:28">
      <c r="A26" s="23">
        <v>14</v>
      </c>
      <c r="B26" s="23" t="s">
        <v>137</v>
      </c>
      <c r="C26" s="23" t="s">
        <v>138</v>
      </c>
      <c r="D26" s="23" t="s">
        <v>35</v>
      </c>
      <c r="E26" s="23" t="s">
        <v>66</v>
      </c>
      <c r="F26" s="23" t="s">
        <v>37</v>
      </c>
      <c r="G26" s="24" t="s">
        <v>139</v>
      </c>
      <c r="H26" s="24" t="s">
        <v>140</v>
      </c>
      <c r="I26" s="23" t="s">
        <v>69</v>
      </c>
      <c r="J26" s="23">
        <v>2.197</v>
      </c>
      <c r="K26" s="23">
        <f t="shared" si="2"/>
        <v>229</v>
      </c>
      <c r="L26" s="23">
        <f t="shared" si="3"/>
        <v>229</v>
      </c>
      <c r="M26" s="23"/>
      <c r="N26" s="23"/>
      <c r="O26" s="23">
        <v>229</v>
      </c>
      <c r="P26" s="23"/>
      <c r="Q26" s="23"/>
      <c r="R26" s="23"/>
      <c r="S26" s="23"/>
      <c r="T26" s="23"/>
      <c r="U26" s="23"/>
      <c r="V26" s="23"/>
      <c r="W26" s="23" t="s">
        <v>141</v>
      </c>
      <c r="X26" s="30" t="s">
        <v>142</v>
      </c>
      <c r="Y26" s="60" t="s">
        <v>143</v>
      </c>
      <c r="Z26" s="23" t="s">
        <v>73</v>
      </c>
      <c r="AA26" s="23" t="s">
        <v>74</v>
      </c>
      <c r="AB26" s="23" t="s">
        <v>144</v>
      </c>
    </row>
    <row r="27" s="5" customFormat="1" ht="100" customHeight="1" spans="1:33">
      <c r="A27" s="16" t="s">
        <v>145</v>
      </c>
      <c r="B27" s="16"/>
      <c r="C27" s="29" t="s">
        <v>146</v>
      </c>
      <c r="D27" s="29"/>
      <c r="E27" s="29"/>
      <c r="F27" s="29"/>
      <c r="G27" s="29"/>
      <c r="H27" s="29"/>
      <c r="I27" s="29"/>
      <c r="J27" s="29"/>
      <c r="K27" s="44">
        <f>SUM(K28:K28)</f>
        <v>806.8951</v>
      </c>
      <c r="L27" s="44">
        <f>SUM(L28:L28)</f>
        <v>806.8951</v>
      </c>
      <c r="M27" s="44">
        <f>SUM(M28:M28)</f>
        <v>806.8951</v>
      </c>
      <c r="N27" s="44"/>
      <c r="O27" s="44"/>
      <c r="P27" s="44"/>
      <c r="Q27" s="44"/>
      <c r="R27" s="44"/>
      <c r="S27" s="44"/>
      <c r="T27" s="44"/>
      <c r="U27" s="44"/>
      <c r="V27" s="44"/>
      <c r="W27" s="44"/>
      <c r="X27" s="52"/>
      <c r="Y27" s="29"/>
      <c r="Z27" s="61"/>
      <c r="AA27" s="61"/>
      <c r="AB27" s="61"/>
      <c r="AG27" s="5">
        <f>436.8951-50</f>
        <v>386.8951</v>
      </c>
    </row>
    <row r="28" s="4" customFormat="1" ht="156.85" spans="1:33">
      <c r="A28" s="23">
        <v>15</v>
      </c>
      <c r="B28" s="23" t="s">
        <v>147</v>
      </c>
      <c r="C28" s="23" t="s">
        <v>148</v>
      </c>
      <c r="D28" s="23" t="s">
        <v>149</v>
      </c>
      <c r="E28" s="30" t="s">
        <v>150</v>
      </c>
      <c r="F28" s="23" t="s">
        <v>37</v>
      </c>
      <c r="G28" s="30" t="s">
        <v>151</v>
      </c>
      <c r="H28" s="24" t="s">
        <v>152</v>
      </c>
      <c r="I28" s="23" t="s">
        <v>153</v>
      </c>
      <c r="J28" s="23">
        <v>1800</v>
      </c>
      <c r="K28" s="45">
        <f>L28+S28+T28+U28+V28</f>
        <v>806.8951</v>
      </c>
      <c r="L28" s="46">
        <f>M28+N28+O28+P28+Q28+R28</f>
        <v>806.8951</v>
      </c>
      <c r="M28" s="45">
        <f>866.8951-60</f>
        <v>806.8951</v>
      </c>
      <c r="N28" s="47"/>
      <c r="O28" s="47"/>
      <c r="P28" s="47"/>
      <c r="Q28" s="47"/>
      <c r="R28" s="47"/>
      <c r="S28" s="51"/>
      <c r="T28" s="51"/>
      <c r="U28" s="51"/>
      <c r="V28" s="51"/>
      <c r="W28" s="23" t="s">
        <v>154</v>
      </c>
      <c r="X28" s="30" t="s">
        <v>155</v>
      </c>
      <c r="Y28" s="62" t="s">
        <v>156</v>
      </c>
      <c r="Z28" s="63" t="s">
        <v>44</v>
      </c>
      <c r="AA28" s="24" t="s">
        <v>45</v>
      </c>
      <c r="AB28" s="23" t="s">
        <v>157</v>
      </c>
      <c r="AG28" s="4">
        <v>386.8951</v>
      </c>
    </row>
    <row r="29" s="6" customFormat="1" ht="100" customHeight="1" spans="1:28">
      <c r="A29" s="16" t="s">
        <v>158</v>
      </c>
      <c r="B29" s="16"/>
      <c r="C29" s="15" t="s">
        <v>159</v>
      </c>
      <c r="D29" s="31"/>
      <c r="E29" s="31"/>
      <c r="F29" s="31"/>
      <c r="G29" s="31"/>
      <c r="H29" s="31"/>
      <c r="I29" s="31"/>
      <c r="J29" s="31"/>
      <c r="K29" s="48">
        <f>SUM(K30:K43)</f>
        <v>6563</v>
      </c>
      <c r="L29" s="48">
        <f>SUM(L30:L43)</f>
        <v>6563</v>
      </c>
      <c r="M29" s="48">
        <f>SUM(M30:M43)</f>
        <v>6245</v>
      </c>
      <c r="N29" s="48">
        <f>SUM(N30:N43)</f>
        <v>318</v>
      </c>
      <c r="O29" s="48"/>
      <c r="P29" s="48"/>
      <c r="Q29" s="48"/>
      <c r="R29" s="48"/>
      <c r="S29" s="48"/>
      <c r="T29" s="48"/>
      <c r="U29" s="48">
        <f>SUM(U30:U41)</f>
        <v>0</v>
      </c>
      <c r="V29" s="48"/>
      <c r="W29" s="29"/>
      <c r="X29" s="53"/>
      <c r="Y29" s="64"/>
      <c r="Z29" s="64"/>
      <c r="AA29" s="64"/>
      <c r="AB29" s="31"/>
    </row>
    <row r="30" s="4" customFormat="1" ht="162" customHeight="1" spans="1:28">
      <c r="A30" s="23">
        <v>16</v>
      </c>
      <c r="B30" s="23" t="s">
        <v>160</v>
      </c>
      <c r="C30" s="32" t="s">
        <v>161</v>
      </c>
      <c r="D30" s="23" t="s">
        <v>162</v>
      </c>
      <c r="E30" s="23" t="s">
        <v>163</v>
      </c>
      <c r="F30" s="23" t="s">
        <v>37</v>
      </c>
      <c r="G30" s="33" t="s">
        <v>164</v>
      </c>
      <c r="H30" s="33" t="s">
        <v>165</v>
      </c>
      <c r="I30" s="49" t="s">
        <v>69</v>
      </c>
      <c r="J30" s="23">
        <v>3.85</v>
      </c>
      <c r="K30" s="23">
        <f>L30+S30+T30+U30+V30</f>
        <v>385</v>
      </c>
      <c r="L30" s="23">
        <f>M30+N30+O30+P30+Q30+R30</f>
        <v>385</v>
      </c>
      <c r="M30" s="49">
        <v>385</v>
      </c>
      <c r="N30" s="47"/>
      <c r="O30" s="47"/>
      <c r="P30" s="47"/>
      <c r="Q30" s="47"/>
      <c r="R30" s="47"/>
      <c r="S30" s="23"/>
      <c r="T30" s="23"/>
      <c r="U30" s="23"/>
      <c r="V30" s="23"/>
      <c r="W30" s="23" t="s">
        <v>166</v>
      </c>
      <c r="X30" s="30" t="s">
        <v>167</v>
      </c>
      <c r="Y30" s="24" t="s">
        <v>168</v>
      </c>
      <c r="Z30" s="63" t="s">
        <v>44</v>
      </c>
      <c r="AA30" s="24" t="s">
        <v>45</v>
      </c>
      <c r="AB30" s="23" t="s">
        <v>169</v>
      </c>
    </row>
    <row r="31" s="4" customFormat="1" ht="162" customHeight="1" spans="1:28">
      <c r="A31" s="23">
        <v>17</v>
      </c>
      <c r="B31" s="23" t="s">
        <v>170</v>
      </c>
      <c r="C31" s="32" t="s">
        <v>171</v>
      </c>
      <c r="D31" s="23" t="s">
        <v>162</v>
      </c>
      <c r="E31" s="23" t="s">
        <v>163</v>
      </c>
      <c r="F31" s="23" t="s">
        <v>37</v>
      </c>
      <c r="G31" s="33" t="s">
        <v>164</v>
      </c>
      <c r="H31" s="33" t="s">
        <v>172</v>
      </c>
      <c r="I31" s="49" t="s">
        <v>87</v>
      </c>
      <c r="J31" s="23">
        <v>28207</v>
      </c>
      <c r="K31" s="23">
        <f t="shared" ref="K31:K43" si="4">L31+S31+T31+U31+V31</f>
        <v>339</v>
      </c>
      <c r="L31" s="23">
        <f t="shared" ref="L31:L43" si="5">M31+N31+O31+P31+Q31+R31</f>
        <v>339</v>
      </c>
      <c r="M31" s="49">
        <v>339</v>
      </c>
      <c r="N31" s="47"/>
      <c r="O31" s="47"/>
      <c r="P31" s="47"/>
      <c r="Q31" s="47"/>
      <c r="R31" s="47"/>
      <c r="S31" s="23"/>
      <c r="T31" s="23"/>
      <c r="U31" s="23"/>
      <c r="V31" s="23"/>
      <c r="W31" s="23" t="s">
        <v>166</v>
      </c>
      <c r="X31" s="30" t="s">
        <v>167</v>
      </c>
      <c r="Y31" s="24" t="s">
        <v>173</v>
      </c>
      <c r="Z31" s="63" t="s">
        <v>73</v>
      </c>
      <c r="AA31" s="24" t="s">
        <v>74</v>
      </c>
      <c r="AB31" s="23" t="s">
        <v>169</v>
      </c>
    </row>
    <row r="32" s="4" customFormat="1" ht="162" customHeight="1" spans="1:28">
      <c r="A32" s="23">
        <v>18</v>
      </c>
      <c r="B32" s="23" t="s">
        <v>174</v>
      </c>
      <c r="C32" s="32" t="s">
        <v>175</v>
      </c>
      <c r="D32" s="23" t="s">
        <v>162</v>
      </c>
      <c r="E32" s="23" t="s">
        <v>163</v>
      </c>
      <c r="F32" s="23" t="s">
        <v>37</v>
      </c>
      <c r="G32" s="33" t="s">
        <v>164</v>
      </c>
      <c r="H32" s="33" t="s">
        <v>176</v>
      </c>
      <c r="I32" s="49" t="s">
        <v>69</v>
      </c>
      <c r="J32" s="23">
        <v>3.22</v>
      </c>
      <c r="K32" s="23">
        <f t="shared" si="4"/>
        <v>298</v>
      </c>
      <c r="L32" s="23">
        <f t="shared" si="5"/>
        <v>298</v>
      </c>
      <c r="M32" s="49">
        <v>298</v>
      </c>
      <c r="N32" s="47"/>
      <c r="O32" s="47"/>
      <c r="P32" s="47"/>
      <c r="Q32" s="47"/>
      <c r="R32" s="47"/>
      <c r="S32" s="23"/>
      <c r="T32" s="23"/>
      <c r="U32" s="23"/>
      <c r="V32" s="23"/>
      <c r="W32" s="23" t="s">
        <v>166</v>
      </c>
      <c r="X32" s="30" t="s">
        <v>167</v>
      </c>
      <c r="Y32" s="24" t="s">
        <v>177</v>
      </c>
      <c r="Z32" s="63" t="s">
        <v>73</v>
      </c>
      <c r="AA32" s="24" t="s">
        <v>74</v>
      </c>
      <c r="AB32" s="23" t="s">
        <v>169</v>
      </c>
    </row>
    <row r="33" s="4" customFormat="1" ht="162" customHeight="1" spans="1:28">
      <c r="A33" s="23">
        <v>19</v>
      </c>
      <c r="B33" s="23" t="s">
        <v>178</v>
      </c>
      <c r="C33" s="32" t="s">
        <v>179</v>
      </c>
      <c r="D33" s="23" t="s">
        <v>162</v>
      </c>
      <c r="E33" s="23" t="s">
        <v>163</v>
      </c>
      <c r="F33" s="23" t="s">
        <v>37</v>
      </c>
      <c r="G33" s="33" t="s">
        <v>164</v>
      </c>
      <c r="H33" s="33" t="s">
        <v>180</v>
      </c>
      <c r="I33" s="49" t="s">
        <v>181</v>
      </c>
      <c r="J33" s="23">
        <v>23000</v>
      </c>
      <c r="K33" s="23">
        <f t="shared" si="4"/>
        <v>120</v>
      </c>
      <c r="L33" s="23">
        <f t="shared" si="5"/>
        <v>120</v>
      </c>
      <c r="M33" s="49">
        <v>120</v>
      </c>
      <c r="N33" s="47"/>
      <c r="O33" s="47"/>
      <c r="P33" s="47"/>
      <c r="Q33" s="47"/>
      <c r="R33" s="47"/>
      <c r="S33" s="23"/>
      <c r="T33" s="23"/>
      <c r="U33" s="23"/>
      <c r="V33" s="23"/>
      <c r="W33" s="23" t="s">
        <v>166</v>
      </c>
      <c r="X33" s="30" t="s">
        <v>167</v>
      </c>
      <c r="Y33" s="24" t="s">
        <v>182</v>
      </c>
      <c r="Z33" s="63" t="s">
        <v>73</v>
      </c>
      <c r="AA33" s="24" t="s">
        <v>74</v>
      </c>
      <c r="AB33" s="23" t="s">
        <v>169</v>
      </c>
    </row>
    <row r="34" s="4" customFormat="1" ht="162" customHeight="1" spans="1:28">
      <c r="A34" s="23">
        <v>20</v>
      </c>
      <c r="B34" s="23" t="s">
        <v>183</v>
      </c>
      <c r="C34" s="32" t="s">
        <v>184</v>
      </c>
      <c r="D34" s="23" t="s">
        <v>162</v>
      </c>
      <c r="E34" s="23" t="s">
        <v>163</v>
      </c>
      <c r="F34" s="23" t="s">
        <v>37</v>
      </c>
      <c r="G34" s="33" t="s">
        <v>185</v>
      </c>
      <c r="H34" s="33" t="s">
        <v>186</v>
      </c>
      <c r="I34" s="49" t="s">
        <v>69</v>
      </c>
      <c r="J34" s="23">
        <v>6.444</v>
      </c>
      <c r="K34" s="23">
        <f t="shared" si="4"/>
        <v>1440</v>
      </c>
      <c r="L34" s="23">
        <f t="shared" si="5"/>
        <v>1440</v>
      </c>
      <c r="M34" s="49">
        <v>1440</v>
      </c>
      <c r="N34" s="47"/>
      <c r="O34" s="47"/>
      <c r="P34" s="47"/>
      <c r="Q34" s="47"/>
      <c r="R34" s="47"/>
      <c r="S34" s="23"/>
      <c r="T34" s="23"/>
      <c r="U34" s="23"/>
      <c r="V34" s="23"/>
      <c r="W34" s="23" t="s">
        <v>187</v>
      </c>
      <c r="X34" s="30" t="s">
        <v>188</v>
      </c>
      <c r="Y34" s="25" t="s">
        <v>189</v>
      </c>
      <c r="Z34" s="63" t="s">
        <v>44</v>
      </c>
      <c r="AA34" s="24" t="s">
        <v>45</v>
      </c>
      <c r="AB34" s="23" t="s">
        <v>169</v>
      </c>
    </row>
    <row r="35" s="4" customFormat="1" ht="162" customHeight="1" spans="1:28">
      <c r="A35" s="23">
        <v>21</v>
      </c>
      <c r="B35" s="23" t="s">
        <v>190</v>
      </c>
      <c r="C35" s="32" t="s">
        <v>191</v>
      </c>
      <c r="D35" s="23" t="s">
        <v>162</v>
      </c>
      <c r="E35" s="23" t="s">
        <v>192</v>
      </c>
      <c r="F35" s="23" t="s">
        <v>37</v>
      </c>
      <c r="G35" s="33" t="s">
        <v>193</v>
      </c>
      <c r="H35" s="33" t="s">
        <v>194</v>
      </c>
      <c r="I35" s="49" t="s">
        <v>87</v>
      </c>
      <c r="J35" s="23">
        <v>32250</v>
      </c>
      <c r="K35" s="23">
        <f t="shared" si="4"/>
        <v>387</v>
      </c>
      <c r="L35" s="23">
        <f t="shared" si="5"/>
        <v>387</v>
      </c>
      <c r="M35" s="49">
        <v>387</v>
      </c>
      <c r="N35" s="47"/>
      <c r="O35" s="47"/>
      <c r="P35" s="47"/>
      <c r="Q35" s="47"/>
      <c r="R35" s="47"/>
      <c r="S35" s="23"/>
      <c r="T35" s="23"/>
      <c r="U35" s="23"/>
      <c r="V35" s="23"/>
      <c r="W35" s="23" t="s">
        <v>195</v>
      </c>
      <c r="X35" s="30" t="s">
        <v>196</v>
      </c>
      <c r="Y35" s="24" t="s">
        <v>173</v>
      </c>
      <c r="Z35" s="63" t="s">
        <v>44</v>
      </c>
      <c r="AA35" s="24" t="s">
        <v>45</v>
      </c>
      <c r="AB35" s="23" t="s">
        <v>169</v>
      </c>
    </row>
    <row r="36" s="4" customFormat="1" ht="162" customHeight="1" spans="1:28">
      <c r="A36" s="23">
        <v>22</v>
      </c>
      <c r="B36" s="23" t="s">
        <v>197</v>
      </c>
      <c r="C36" s="32" t="s">
        <v>198</v>
      </c>
      <c r="D36" s="23" t="s">
        <v>162</v>
      </c>
      <c r="E36" s="23" t="s">
        <v>192</v>
      </c>
      <c r="F36" s="23" t="s">
        <v>37</v>
      </c>
      <c r="G36" s="33" t="s">
        <v>199</v>
      </c>
      <c r="H36" s="33" t="s">
        <v>200</v>
      </c>
      <c r="I36" s="49" t="s">
        <v>87</v>
      </c>
      <c r="J36" s="23">
        <v>28254</v>
      </c>
      <c r="K36" s="23">
        <f t="shared" si="4"/>
        <v>387</v>
      </c>
      <c r="L36" s="23">
        <f t="shared" si="5"/>
        <v>387</v>
      </c>
      <c r="M36" s="49">
        <v>387</v>
      </c>
      <c r="N36" s="47"/>
      <c r="O36" s="47"/>
      <c r="P36" s="47"/>
      <c r="Q36" s="47"/>
      <c r="R36" s="47"/>
      <c r="S36" s="23"/>
      <c r="T36" s="23"/>
      <c r="U36" s="23"/>
      <c r="V36" s="23"/>
      <c r="W36" s="23" t="s">
        <v>201</v>
      </c>
      <c r="X36" s="30" t="s">
        <v>202</v>
      </c>
      <c r="Y36" s="24" t="s">
        <v>173</v>
      </c>
      <c r="Z36" s="63" t="s">
        <v>44</v>
      </c>
      <c r="AA36" s="24" t="s">
        <v>45</v>
      </c>
      <c r="AB36" s="23" t="s">
        <v>169</v>
      </c>
    </row>
    <row r="37" s="4" customFormat="1" ht="162" customHeight="1" spans="1:28">
      <c r="A37" s="23">
        <v>23</v>
      </c>
      <c r="B37" s="23" t="s">
        <v>203</v>
      </c>
      <c r="C37" s="32" t="s">
        <v>204</v>
      </c>
      <c r="D37" s="23" t="s">
        <v>162</v>
      </c>
      <c r="E37" s="34" t="s">
        <v>192</v>
      </c>
      <c r="F37" s="23" t="s">
        <v>37</v>
      </c>
      <c r="G37" s="33" t="s">
        <v>205</v>
      </c>
      <c r="H37" s="33" t="s">
        <v>206</v>
      </c>
      <c r="I37" s="49" t="s">
        <v>87</v>
      </c>
      <c r="J37" s="23">
        <v>32250</v>
      </c>
      <c r="K37" s="23">
        <f t="shared" si="4"/>
        <v>387</v>
      </c>
      <c r="L37" s="23">
        <f t="shared" si="5"/>
        <v>387</v>
      </c>
      <c r="M37" s="49">
        <v>387</v>
      </c>
      <c r="N37" s="47"/>
      <c r="O37" s="47"/>
      <c r="P37" s="47"/>
      <c r="Q37" s="47"/>
      <c r="R37" s="47"/>
      <c r="S37" s="23"/>
      <c r="T37" s="23"/>
      <c r="U37" s="23"/>
      <c r="V37" s="23"/>
      <c r="W37" s="23" t="s">
        <v>207</v>
      </c>
      <c r="X37" s="30" t="s">
        <v>208</v>
      </c>
      <c r="Y37" s="24" t="s">
        <v>173</v>
      </c>
      <c r="Z37" s="63" t="s">
        <v>44</v>
      </c>
      <c r="AA37" s="24" t="s">
        <v>45</v>
      </c>
      <c r="AB37" s="23" t="s">
        <v>169</v>
      </c>
    </row>
    <row r="38" s="4" customFormat="1" ht="162" customHeight="1" spans="1:28">
      <c r="A38" s="23">
        <v>24</v>
      </c>
      <c r="B38" s="23" t="s">
        <v>209</v>
      </c>
      <c r="C38" s="32" t="s">
        <v>210</v>
      </c>
      <c r="D38" s="23" t="s">
        <v>162</v>
      </c>
      <c r="E38" s="34" t="s">
        <v>192</v>
      </c>
      <c r="F38" s="23" t="s">
        <v>37</v>
      </c>
      <c r="G38" s="33" t="s">
        <v>211</v>
      </c>
      <c r="H38" s="33" t="s">
        <v>212</v>
      </c>
      <c r="I38" s="49" t="s">
        <v>87</v>
      </c>
      <c r="J38" s="23">
        <v>32000</v>
      </c>
      <c r="K38" s="23">
        <f t="shared" si="4"/>
        <v>384</v>
      </c>
      <c r="L38" s="23">
        <f t="shared" si="5"/>
        <v>384</v>
      </c>
      <c r="M38" s="49">
        <v>384</v>
      </c>
      <c r="N38" s="47"/>
      <c r="O38" s="47"/>
      <c r="P38" s="47"/>
      <c r="Q38" s="47"/>
      <c r="R38" s="47"/>
      <c r="S38" s="23"/>
      <c r="T38" s="23"/>
      <c r="U38" s="23"/>
      <c r="V38" s="23"/>
      <c r="W38" s="23" t="s">
        <v>80</v>
      </c>
      <c r="X38" s="30" t="s">
        <v>81</v>
      </c>
      <c r="Y38" s="24" t="s">
        <v>213</v>
      </c>
      <c r="Z38" s="63" t="s">
        <v>44</v>
      </c>
      <c r="AA38" s="24" t="s">
        <v>45</v>
      </c>
      <c r="AB38" s="23" t="s">
        <v>169</v>
      </c>
    </row>
    <row r="39" s="4" customFormat="1" ht="162" customHeight="1" spans="1:28">
      <c r="A39" s="23">
        <v>25</v>
      </c>
      <c r="B39" s="23" t="s">
        <v>214</v>
      </c>
      <c r="C39" s="32" t="s">
        <v>215</v>
      </c>
      <c r="D39" s="23" t="s">
        <v>162</v>
      </c>
      <c r="E39" s="34" t="s">
        <v>192</v>
      </c>
      <c r="F39" s="23" t="s">
        <v>37</v>
      </c>
      <c r="G39" s="33" t="s">
        <v>216</v>
      </c>
      <c r="H39" s="33" t="s">
        <v>217</v>
      </c>
      <c r="I39" s="49" t="s">
        <v>87</v>
      </c>
      <c r="J39" s="23">
        <v>31000</v>
      </c>
      <c r="K39" s="23">
        <f t="shared" si="4"/>
        <v>384</v>
      </c>
      <c r="L39" s="23">
        <f t="shared" si="5"/>
        <v>384</v>
      </c>
      <c r="M39" s="49">
        <v>384</v>
      </c>
      <c r="N39" s="47"/>
      <c r="O39" s="47"/>
      <c r="P39" s="47"/>
      <c r="Q39" s="47"/>
      <c r="R39" s="47"/>
      <c r="S39" s="23"/>
      <c r="T39" s="23"/>
      <c r="U39" s="23"/>
      <c r="V39" s="23"/>
      <c r="W39" s="23" t="s">
        <v>70</v>
      </c>
      <c r="X39" s="30" t="s">
        <v>71</v>
      </c>
      <c r="Y39" s="25" t="s">
        <v>218</v>
      </c>
      <c r="Z39" s="63" t="s">
        <v>73</v>
      </c>
      <c r="AA39" s="24" t="s">
        <v>74</v>
      </c>
      <c r="AB39" s="23" t="s">
        <v>169</v>
      </c>
    </row>
    <row r="40" s="4" customFormat="1" ht="162" customHeight="1" spans="1:28">
      <c r="A40" s="23">
        <v>26</v>
      </c>
      <c r="B40" s="23" t="s">
        <v>219</v>
      </c>
      <c r="C40" s="32" t="s">
        <v>220</v>
      </c>
      <c r="D40" s="23" t="s">
        <v>162</v>
      </c>
      <c r="E40" s="23" t="s">
        <v>221</v>
      </c>
      <c r="F40" s="23" t="s">
        <v>37</v>
      </c>
      <c r="G40" s="33" t="s">
        <v>222</v>
      </c>
      <c r="H40" s="33" t="s">
        <v>223</v>
      </c>
      <c r="I40" s="49" t="s">
        <v>69</v>
      </c>
      <c r="J40" s="23">
        <v>3.74</v>
      </c>
      <c r="K40" s="23">
        <f t="shared" si="4"/>
        <v>450</v>
      </c>
      <c r="L40" s="23">
        <f t="shared" si="5"/>
        <v>450</v>
      </c>
      <c r="M40" s="49">
        <v>450</v>
      </c>
      <c r="N40" s="47"/>
      <c r="O40" s="47"/>
      <c r="P40" s="47"/>
      <c r="Q40" s="47"/>
      <c r="R40" s="47"/>
      <c r="S40" s="23"/>
      <c r="T40" s="23"/>
      <c r="U40" s="23"/>
      <c r="V40" s="23"/>
      <c r="W40" s="23" t="s">
        <v>224</v>
      </c>
      <c r="X40" s="30" t="s">
        <v>225</v>
      </c>
      <c r="Y40" s="24" t="s">
        <v>226</v>
      </c>
      <c r="Z40" s="63" t="s">
        <v>73</v>
      </c>
      <c r="AA40" s="24" t="s">
        <v>74</v>
      </c>
      <c r="AB40" s="23" t="s">
        <v>169</v>
      </c>
    </row>
    <row r="41" s="4" customFormat="1" ht="162" customHeight="1" spans="1:28">
      <c r="A41" s="23">
        <v>27</v>
      </c>
      <c r="B41" s="23" t="s">
        <v>227</v>
      </c>
      <c r="C41" s="32" t="s">
        <v>228</v>
      </c>
      <c r="D41" s="23" t="s">
        <v>162</v>
      </c>
      <c r="E41" s="23" t="s">
        <v>229</v>
      </c>
      <c r="F41" s="23" t="s">
        <v>37</v>
      </c>
      <c r="G41" s="33" t="s">
        <v>230</v>
      </c>
      <c r="H41" s="33" t="s">
        <v>231</v>
      </c>
      <c r="I41" s="49" t="s">
        <v>87</v>
      </c>
      <c r="J41" s="23">
        <v>2637.8</v>
      </c>
      <c r="K41" s="23">
        <f t="shared" si="4"/>
        <v>900</v>
      </c>
      <c r="L41" s="23">
        <f t="shared" si="5"/>
        <v>900</v>
      </c>
      <c r="M41" s="49">
        <v>900</v>
      </c>
      <c r="N41" s="47"/>
      <c r="O41" s="47"/>
      <c r="P41" s="47"/>
      <c r="Q41" s="47"/>
      <c r="R41" s="47"/>
      <c r="S41" s="23"/>
      <c r="T41" s="23"/>
      <c r="U41" s="23"/>
      <c r="V41" s="23"/>
      <c r="W41" s="23" t="s">
        <v>232</v>
      </c>
      <c r="X41" s="30" t="s">
        <v>233</v>
      </c>
      <c r="Y41" s="24" t="s">
        <v>234</v>
      </c>
      <c r="Z41" s="63" t="s">
        <v>44</v>
      </c>
      <c r="AA41" s="24" t="s">
        <v>45</v>
      </c>
      <c r="AB41" s="23" t="s">
        <v>235</v>
      </c>
    </row>
    <row r="42" s="4" customFormat="1" ht="162" customHeight="1" spans="1:28">
      <c r="A42" s="23">
        <v>28</v>
      </c>
      <c r="B42" s="23" t="s">
        <v>236</v>
      </c>
      <c r="C42" s="32" t="s">
        <v>237</v>
      </c>
      <c r="D42" s="23" t="s">
        <v>162</v>
      </c>
      <c r="E42" s="34" t="s">
        <v>192</v>
      </c>
      <c r="F42" s="23" t="s">
        <v>37</v>
      </c>
      <c r="G42" s="33" t="s">
        <v>238</v>
      </c>
      <c r="H42" s="33" t="s">
        <v>239</v>
      </c>
      <c r="I42" s="49" t="s">
        <v>87</v>
      </c>
      <c r="J42" s="23">
        <v>32000</v>
      </c>
      <c r="K42" s="23">
        <f t="shared" si="4"/>
        <v>384</v>
      </c>
      <c r="L42" s="23">
        <f t="shared" si="5"/>
        <v>384</v>
      </c>
      <c r="M42" s="49">
        <v>384</v>
      </c>
      <c r="N42" s="47"/>
      <c r="O42" s="47"/>
      <c r="P42" s="47"/>
      <c r="Q42" s="47"/>
      <c r="R42" s="47"/>
      <c r="S42" s="23"/>
      <c r="T42" s="23"/>
      <c r="U42" s="23"/>
      <c r="V42" s="23"/>
      <c r="W42" s="23" t="s">
        <v>166</v>
      </c>
      <c r="X42" s="30" t="s">
        <v>167</v>
      </c>
      <c r="Y42" s="24" t="s">
        <v>173</v>
      </c>
      <c r="Z42" s="63" t="s">
        <v>73</v>
      </c>
      <c r="AA42" s="24" t="s">
        <v>74</v>
      </c>
      <c r="AB42" s="23" t="s">
        <v>46</v>
      </c>
    </row>
    <row r="43" s="4" customFormat="1" ht="162" customHeight="1" spans="1:28">
      <c r="A43" s="23">
        <v>29</v>
      </c>
      <c r="B43" s="23" t="s">
        <v>240</v>
      </c>
      <c r="C43" s="32" t="s">
        <v>241</v>
      </c>
      <c r="D43" s="23" t="s">
        <v>162</v>
      </c>
      <c r="E43" s="23" t="s">
        <v>192</v>
      </c>
      <c r="F43" s="23" t="s">
        <v>37</v>
      </c>
      <c r="G43" s="33" t="s">
        <v>242</v>
      </c>
      <c r="H43" s="33" t="s">
        <v>243</v>
      </c>
      <c r="I43" s="49" t="s">
        <v>87</v>
      </c>
      <c r="J43" s="23">
        <v>24000</v>
      </c>
      <c r="K43" s="23">
        <f t="shared" si="4"/>
        <v>318</v>
      </c>
      <c r="L43" s="23">
        <f t="shared" si="5"/>
        <v>318</v>
      </c>
      <c r="M43" s="49"/>
      <c r="N43" s="47">
        <v>318</v>
      </c>
      <c r="O43" s="47"/>
      <c r="P43" s="47"/>
      <c r="Q43" s="47"/>
      <c r="R43" s="47"/>
      <c r="S43" s="23"/>
      <c r="T43" s="23"/>
      <c r="U43" s="23"/>
      <c r="V43" s="23"/>
      <c r="W43" s="23" t="s">
        <v>133</v>
      </c>
      <c r="X43" s="30" t="s">
        <v>134</v>
      </c>
      <c r="Y43" s="24" t="s">
        <v>244</v>
      </c>
      <c r="Z43" s="63" t="s">
        <v>73</v>
      </c>
      <c r="AA43" s="24" t="s">
        <v>74</v>
      </c>
      <c r="AB43" s="23" t="s">
        <v>136</v>
      </c>
    </row>
    <row r="44" s="6" customFormat="1" ht="100" customHeight="1" spans="1:28">
      <c r="A44" s="16" t="s">
        <v>245</v>
      </c>
      <c r="B44" s="15"/>
      <c r="C44" s="15" t="s">
        <v>246</v>
      </c>
      <c r="D44" s="31"/>
      <c r="E44" s="31"/>
      <c r="F44" s="31"/>
      <c r="G44" s="31"/>
      <c r="H44" s="31"/>
      <c r="I44" s="31"/>
      <c r="J44" s="31"/>
      <c r="K44" s="50">
        <f t="shared" ref="K44:V44" si="6">K45</f>
        <v>70</v>
      </c>
      <c r="L44" s="50">
        <f t="shared" si="6"/>
        <v>70</v>
      </c>
      <c r="M44" s="50">
        <f t="shared" si="6"/>
        <v>70</v>
      </c>
      <c r="N44" s="48">
        <f t="shared" si="6"/>
        <v>0</v>
      </c>
      <c r="O44" s="48">
        <f t="shared" si="6"/>
        <v>0</v>
      </c>
      <c r="P44" s="48">
        <f t="shared" si="6"/>
        <v>0</v>
      </c>
      <c r="Q44" s="48">
        <f t="shared" si="6"/>
        <v>0</v>
      </c>
      <c r="R44" s="48">
        <f t="shared" si="6"/>
        <v>0</v>
      </c>
      <c r="S44" s="48">
        <f t="shared" si="6"/>
        <v>0</v>
      </c>
      <c r="T44" s="48">
        <f t="shared" si="6"/>
        <v>0</v>
      </c>
      <c r="U44" s="48">
        <f t="shared" si="6"/>
        <v>0</v>
      </c>
      <c r="V44" s="48">
        <f t="shared" si="6"/>
        <v>0</v>
      </c>
      <c r="W44" s="31"/>
      <c r="X44" s="54"/>
      <c r="Y44" s="64"/>
      <c r="Z44" s="64"/>
      <c r="AA44" s="64"/>
      <c r="AB44" s="31"/>
    </row>
    <row r="45" s="4" customFormat="1" ht="130.7" spans="1:28">
      <c r="A45" s="23">
        <v>30</v>
      </c>
      <c r="B45" s="23" t="s">
        <v>247</v>
      </c>
      <c r="C45" s="23" t="s">
        <v>248</v>
      </c>
      <c r="D45" s="23" t="s">
        <v>246</v>
      </c>
      <c r="E45" s="23" t="s">
        <v>246</v>
      </c>
      <c r="F45" s="23" t="s">
        <v>37</v>
      </c>
      <c r="G45" s="24" t="s">
        <v>151</v>
      </c>
      <c r="H45" s="24" t="s">
        <v>249</v>
      </c>
      <c r="I45" s="51"/>
      <c r="J45" s="23"/>
      <c r="K45" s="45">
        <f>L45+S45+T45+U45</f>
        <v>70</v>
      </c>
      <c r="L45" s="45">
        <f>M45+N45+O45+P45+Q45+R45</f>
        <v>70</v>
      </c>
      <c r="M45" s="45">
        <v>70</v>
      </c>
      <c r="N45" s="47"/>
      <c r="O45" s="47"/>
      <c r="P45" s="47"/>
      <c r="Q45" s="47"/>
      <c r="R45" s="47"/>
      <c r="S45" s="23"/>
      <c r="T45" s="23"/>
      <c r="U45" s="23"/>
      <c r="V45" s="23"/>
      <c r="W45" s="23" t="s">
        <v>250</v>
      </c>
      <c r="X45" s="30" t="s">
        <v>251</v>
      </c>
      <c r="Y45" s="24" t="s">
        <v>252</v>
      </c>
      <c r="Z45" s="63" t="s">
        <v>44</v>
      </c>
      <c r="AA45" s="24" t="s">
        <v>45</v>
      </c>
      <c r="AB45" s="23" t="s">
        <v>46</v>
      </c>
    </row>
  </sheetData>
  <mergeCells count="81">
    <mergeCell ref="A1:AB1"/>
    <mergeCell ref="K2:V2"/>
    <mergeCell ref="L3:R3"/>
    <mergeCell ref="A5:C5"/>
    <mergeCell ref="A2:A4"/>
    <mergeCell ref="A7:A10"/>
    <mergeCell ref="A17:A20"/>
    <mergeCell ref="B2:B4"/>
    <mergeCell ref="B7:B10"/>
    <mergeCell ref="B17:B20"/>
    <mergeCell ref="C2:C4"/>
    <mergeCell ref="C7:C10"/>
    <mergeCell ref="C17:C20"/>
    <mergeCell ref="D2:D4"/>
    <mergeCell ref="D7:D10"/>
    <mergeCell ref="D17:D20"/>
    <mergeCell ref="E2:E4"/>
    <mergeCell ref="E7:E10"/>
    <mergeCell ref="E17:E20"/>
    <mergeCell ref="F2:F4"/>
    <mergeCell ref="F7:F10"/>
    <mergeCell ref="F17:F20"/>
    <mergeCell ref="G2:G4"/>
    <mergeCell ref="G7:G10"/>
    <mergeCell ref="G17:G20"/>
    <mergeCell ref="H2:H4"/>
    <mergeCell ref="H7:H10"/>
    <mergeCell ref="H17:H20"/>
    <mergeCell ref="I2:I4"/>
    <mergeCell ref="I7:I10"/>
    <mergeCell ref="I17:I20"/>
    <mergeCell ref="J2:J4"/>
    <mergeCell ref="J7:J10"/>
    <mergeCell ref="J17:J20"/>
    <mergeCell ref="K3:K4"/>
    <mergeCell ref="K7:K10"/>
    <mergeCell ref="K17:K20"/>
    <mergeCell ref="L7:L10"/>
    <mergeCell ref="L17:L20"/>
    <mergeCell ref="M7:M10"/>
    <mergeCell ref="M17:M20"/>
    <mergeCell ref="N7:N10"/>
    <mergeCell ref="N17:N20"/>
    <mergeCell ref="O7:O10"/>
    <mergeCell ref="O17:O20"/>
    <mergeCell ref="P7:P10"/>
    <mergeCell ref="P17:P20"/>
    <mergeCell ref="Q7:Q10"/>
    <mergeCell ref="Q17:Q20"/>
    <mergeCell ref="R7:R10"/>
    <mergeCell ref="R17:R20"/>
    <mergeCell ref="S3:S4"/>
    <mergeCell ref="S7:S10"/>
    <mergeCell ref="S17:S20"/>
    <mergeCell ref="T3:T4"/>
    <mergeCell ref="T7:T10"/>
    <mergeCell ref="T17:T20"/>
    <mergeCell ref="U3:U4"/>
    <mergeCell ref="U7:U10"/>
    <mergeCell ref="U17:U20"/>
    <mergeCell ref="V3:V4"/>
    <mergeCell ref="V7:V10"/>
    <mergeCell ref="V17:V20"/>
    <mergeCell ref="W2:W4"/>
    <mergeCell ref="W7:W10"/>
    <mergeCell ref="W17:W20"/>
    <mergeCell ref="X2:X4"/>
    <mergeCell ref="X7:X10"/>
    <mergeCell ref="X17:X20"/>
    <mergeCell ref="Y2:Y4"/>
    <mergeCell ref="Y7:Y10"/>
    <mergeCell ref="Y17:Y20"/>
    <mergeCell ref="Z2:Z4"/>
    <mergeCell ref="Z7:Z10"/>
    <mergeCell ref="Z17:Z20"/>
    <mergeCell ref="AA2:AA4"/>
    <mergeCell ref="AA7:AA10"/>
    <mergeCell ref="AA17:AA20"/>
    <mergeCell ref="AB2:AB4"/>
    <mergeCell ref="AB7:AB10"/>
    <mergeCell ref="AB17:AB20"/>
  </mergeCells>
  <printOptions horizontalCentered="1"/>
  <pageMargins left="0.196527777777778" right="0.156944444444444" top="0.393055555555556" bottom="0.275" header="0.156944444444444" footer="0.236111111111111"/>
  <pageSetup paperSize="9" scale="18" orientation="landscape" horizontalDpi="600"/>
  <headerFooter/>
  <rowBreaks count="1" manualBreakCount="1">
    <brk id="16" max="27" man="1"/>
  </rowBreaks>
  <ignoredErrors>
    <ignoredError sqref="K27:L27 L44 K45"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2025年第一批总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kshl</dc:creator>
  <cp:lastModifiedBy>ZFB</cp:lastModifiedBy>
  <dcterms:created xsi:type="dcterms:W3CDTF">2018-02-11T19:18:00Z</dcterms:created>
  <cp:lastPrinted>2019-05-16T20:47:00Z</cp:lastPrinted>
  <dcterms:modified xsi:type="dcterms:W3CDTF">2025-10-10T04:25:05Z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eadingLayout">
    <vt:bool>true</vt:bool>
  </property>
  <property fmtid="{D5CDD505-2E9C-101B-9397-08002B2CF9AE}" pid="4" name="ICV">
    <vt:lpwstr>6D2397A11CFF490D80B9825CD5112B6B</vt:lpwstr>
  </property>
</Properties>
</file>