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Sheet1" sheetId="1" r:id="rId1"/>
  </sheets>
  <definedNames>
    <definedName name="_xlnm._FilterDatabase" localSheetId="0" hidden="1">Sheet1!$A$2:$Y$72</definedName>
    <definedName name="_xlnm.Print_Titles" localSheetId="0">Sheet1!$1:$4</definedName>
    <definedName name="_xlnm.Print_Area" localSheetId="0">Sheet1!$A$1:$Y$72</definedName>
  </definedNames>
  <calcPr calcId="144525"/>
</workbook>
</file>

<file path=xl/sharedStrings.xml><?xml version="1.0" encoding="utf-8"?>
<sst xmlns="http://schemas.openxmlformats.org/spreadsheetml/2006/main" count="703" uniqueCount="406">
  <si>
    <t>伽师县2023年县级巩固拓展脱贫攻坚成果和乡村振兴项目库入库项目汇总表（储备库）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</si>
  <si>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</si>
  <si>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</si>
  <si>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</si>
  <si>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</si>
  <si>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</si>
  <si>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</si>
  <si>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</si>
  <si>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</si>
  <si>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</si>
  <si>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</si>
  <si>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</si>
  <si>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</si>
  <si>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</si>
  <si>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</si>
  <si>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</si>
  <si>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</si>
  <si>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</si>
  <si>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小计</t>
  </si>
  <si>
    <t>巩固拓展脱贫攻坚成果和乡村振兴</t>
  </si>
  <si>
    <t>以工
代赈</t>
  </si>
  <si>
    <t>少数
民族
发展</t>
  </si>
  <si>
    <t>欠发达
国有
农场</t>
  </si>
  <si>
    <t>欠发达
国有
林场</t>
  </si>
  <si>
    <t>欠发达
国有
牧场</t>
  </si>
  <si>
    <t>其他涉农
整合资金</t>
  </si>
  <si>
    <t>地方政府
债券资金</t>
  </si>
  <si>
    <t>其他资金</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</si>
  <si>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</si>
  <si>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</si>
  <si>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</si>
  <si>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</si>
  <si>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</si>
  <si>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</si>
  <si>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</si>
  <si>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</si>
  <si>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 xml:space="preserve">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
</t>
  </si>
  <si>
    <t>亩</t>
  </si>
  <si>
    <t>自然资源局、各乡镇</t>
  </si>
  <si>
    <t>姜波、项目涉及乡镇党委书记</t>
  </si>
  <si>
    <t>社会效益:改善乡村人居环境，增加村庄绿化覆盖率。
经济效益：壮大村集体收入，预计资产收益总收入&gt;50万元。</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</si>
  <si>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</si>
  <si>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</si>
  <si>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</si>
  <si>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</si>
  <si>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江巴孜乡开普台巴格（7）村集中连片建设乡村振兴就业创业基地14940平方米，配套水电路、消防、采暖、污水管网、污水处理设施等附属设施，总投资7000万元。资产归11个乡镇32个村集体所有：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</si>
  <si>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</si>
  <si>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</si>
  <si>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</si>
  <si>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</si>
  <si>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</si>
  <si>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</si>
  <si>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</si>
  <si>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</si>
  <si>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</si>
  <si>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</si>
  <si>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</si>
  <si>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</si>
  <si>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3、：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</si>
  <si>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</si>
  <si>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</si>
  <si>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</si>
  <si>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</si>
  <si>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</si>
  <si>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</si>
  <si>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</si>
  <si>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</si>
  <si>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</si>
  <si>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元。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</si>
  <si>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</si>
  <si>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</si>
  <si>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</si>
  <si>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</si>
  <si>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</si>
  <si>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</si>
  <si>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</si>
  <si>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</si>
  <si>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</si>
  <si>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</si>
  <si>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</si>
  <si>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</si>
  <si>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</si>
  <si>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</si>
  <si>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</si>
  <si>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</si>
  <si>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</si>
  <si>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jsx202310</t>
  </si>
  <si>
    <t>伽师县江巴孜乡林果种植项目</t>
  </si>
  <si>
    <t>江巴孜乡8村、11村。</t>
  </si>
  <si>
    <t>在江巴孜乡艾格铁热克（8）村、依排克其（11）村种植新梅183414.25平方米（约275.12亩），配套建设供水管网及滴灌设施的购置。项目总投资为280.00万元，</t>
  </si>
  <si>
    <t>江巴孜乡</t>
  </si>
  <si>
    <t>杨晓磊</t>
  </si>
  <si>
    <t xml:space="preserve">社会效益：优化生态环境，开展规模化种植，增加群众收入。
</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</si>
  <si>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</si>
  <si>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</si>
  <si>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</si>
  <si>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</si>
  <si>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</si>
  <si>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</si>
  <si>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</si>
  <si>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</si>
  <si>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</si>
  <si>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</si>
  <si>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</si>
  <si>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</si>
  <si>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</si>
  <si>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</si>
  <si>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</si>
  <si>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</si>
  <si>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</si>
  <si>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农业农村局、项目涉及乡镇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</si>
  <si>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</si>
  <si>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</si>
  <si>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jsx202314</t>
  </si>
  <si>
    <t>伽师县现代农业综合示范园建设项目</t>
  </si>
  <si>
    <t>和夏阿瓦提镇28村</t>
  </si>
  <si>
    <t>在和夏阿瓦提镇克亚克勒克（28）村建设组装式深冬生产型日光温室330座，单栋面积1308平方米，总建筑面积43.16万平方米，结构形式为单层轻型薄壁型钢结构，基础形式螺旋地桩；建设配套附属设施。总投资2.5亿元，其中衔接资金投入1.5亿元。资产归村集体所有，每年分红不低于5%。</t>
  </si>
  <si>
    <t>农技中心</t>
  </si>
  <si>
    <t>梁思学</t>
  </si>
  <si>
    <t>社会效益：建设设施农作物生产基地，增强农作物反季节供应能力。
经济效益：带动&gt;660名脱贫人口,年总收入&gt;500万元</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</si>
  <si>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</si>
  <si>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</si>
  <si>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</si>
  <si>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</si>
  <si>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社会效益：通过苗木培育，促进农业产业发展。
经济效益：带动&gt;8万名脱贫人口发展产业。</t>
  </si>
  <si>
    <t>jsx202316</t>
  </si>
  <si>
    <t>伽师县农业设施标准化建设项目</t>
  </si>
  <si>
    <t>建设标准化农业设施125座及配套附属设施，规格:每栋11200平方米。补助标准：120万元/座，总投资1.5亿元，其中衔接资金投入5000万元。资产归村集体所有，每年分红不低于5%。</t>
  </si>
  <si>
    <t>建设设施农业生产基地，增强秋冬季农作物供应能力，带动&gt;250名脱贫人口,年总收入&gt;500万元</t>
  </si>
  <si>
    <t>jsx202317</t>
  </si>
  <si>
    <t>伽师县2022年乡村振兴就业创业基地建设项目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</si>
  <si>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</si>
  <si>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</si>
  <si>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</si>
  <si>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jsx202318</t>
  </si>
  <si>
    <t>伽师县特色农产品综合物流园建设项目</t>
  </si>
  <si>
    <t>卧里托格拉克镇销尔介乃克（18）村</t>
  </si>
  <si>
    <t>在卧里托格拉克镇销尔介乃克（18）村新建1座特色农产品综合物流园，主要以新建仓储、物流等设施1.5万平方米，并配套相关附属设施设备等，总投资10000万元，资产归村集体所有，每年分红不低于5%。</t>
  </si>
  <si>
    <t>卧里托格拉克镇</t>
  </si>
  <si>
    <t>王新生</t>
  </si>
  <si>
    <t>社会效益：促进一二三产业融合发展，提高农产品商品价值，扶持&gt;3000名脱贫人口发展产业。
经济效益：增加脱贫户农产品销售，资产分红，增加村集体收入。</t>
  </si>
  <si>
    <t>jsx202319</t>
  </si>
  <si>
    <t>伽师县克孜勒苏乡农副产品仓储物流建设项目</t>
  </si>
  <si>
    <t>克孜勒苏乡12村</t>
  </si>
  <si>
    <t>在克孜勒苏乡央艾日克（12）村，新建集生活用品交易区、农副产品交易区、五金器材交易区、畜牧交易区四大分区的农贸市场1座，占地面积60亩，配套水电路、消防、采暖、污水管网、污水处理设施等附属设施。总投资5000万元。资产归村集体所有，每年分红不低于5%。</t>
  </si>
  <si>
    <t>完善农产品流通链条，，提高农产品商品价值，支持脱贫户就业创业，扶持&gt;200名脱贫人口发展产业。</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</si>
  <si>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</si>
  <si>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</si>
  <si>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</si>
  <si>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</si>
  <si>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1、伽师县英买里乡交通基础设施建设中央财政以工代赈项目，建设村组道路5公里、农牧产业配套地面硬化2300平方米，总投资265万元。
2、伽师县英买里乡阿亚格栏杆（14）村新梅特色产业配套基础设施建设中央财政以工代赈项目，配套防渗渠5公里及其附属设施 ，总投资350万元。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5、伽师县米夏乡农村交通基础设施建设中央财政以工代赈项目。建设道路7公里及相关配套设施建设。总投资350万元。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</si>
  <si>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</si>
  <si>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</si>
  <si>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</si>
  <si>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</si>
  <si>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jsx202321</t>
  </si>
  <si>
    <t>伽师县2023年产业基础设施完善项目-克孜勒博依镇乔拉克斗渠防渗改建工程</t>
  </si>
  <si>
    <t>小型农田水利设施</t>
  </si>
  <si>
    <t xml:space="preserve">克孜勒博依镇16村、17村、18村、19村、20村、21村。
</t>
  </si>
  <si>
    <t xml:space="preserve">
克孜勒博依镇乔拉克支、斗渠防渗改建工程。克孜勒博依镇16村、17村、18村、19村、20村、21村，改建13.138公里斗渠及81座渠系配套建筑物，渠道流量0.38-2.56m³/s，总投资1800万元。
</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</si>
  <si>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</si>
  <si>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</si>
  <si>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</si>
  <si>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</si>
  <si>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</si>
  <si>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</si>
  <si>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</si>
  <si>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</si>
  <si>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</si>
  <si>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</si>
  <si>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</si>
  <si>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</si>
  <si>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</si>
  <si>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</si>
  <si>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</si>
  <si>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</si>
  <si>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</si>
  <si>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</si>
  <si>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</si>
  <si>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</si>
  <si>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</si>
  <si>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</si>
  <si>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</si>
  <si>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</si>
  <si>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</si>
  <si>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</si>
  <si>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jsx202332</t>
  </si>
  <si>
    <t>喀什地区伽师县青年中型灌区续建配套与现代化改造项目</t>
  </si>
  <si>
    <t>英买里乡：5村、4村、10村、16村、17村、18村。
铁日木乡：2村、6村、7村、9村。
和夏瓦提镇：27村、28村、39村。
巴仁镇：4村、8村。</t>
  </si>
  <si>
    <t>防渗改建88.13km支渠及渠系配套建筑物，总投资13174.18万元，配套衔接资金1200万元。</t>
  </si>
  <si>
    <t>水利局、项目涉及乡镇</t>
  </si>
  <si>
    <t>jsx202333</t>
  </si>
  <si>
    <t>伽师县卧里托格拉克镇支渠建设项目</t>
  </si>
  <si>
    <t>卧里托格拉克镇：13村、14村、15村、16村、17村、26村、36村。</t>
  </si>
  <si>
    <t>防渗改建54.5km支渠及渠系配套建筑物，总投资7995万元，配套衔接资金800万元。</t>
  </si>
  <si>
    <t>水利局、卧里托格拉克镇人民政府</t>
  </si>
  <si>
    <t>jsx202334</t>
  </si>
  <si>
    <t>伽师县和夏阿瓦提镇支渠建设项目</t>
  </si>
  <si>
    <t>和夏阿瓦提镇：8村、10村、21村、24村、26村、32村。</t>
  </si>
  <si>
    <t>防渗改建56.895km支渠及渠系配套建筑物，总投资6700万元，配套衔接资金800万元。</t>
  </si>
  <si>
    <t>jsx202335</t>
  </si>
  <si>
    <t>伽师县克孜勒苏乡支渠建设项目</t>
  </si>
  <si>
    <t>克孜勒苏乡：1村、2村、3村、13村、15村、28村、29村、32村、34村、36村、40村、21村、38村、39村。</t>
  </si>
  <si>
    <t>防渗改建72.7km支渠及渠系配套建筑物，总投资9300万元，配套衔接资金1000万元。</t>
  </si>
  <si>
    <t>水利局、克孜勒苏乡人民政府</t>
  </si>
  <si>
    <t>jsx202336</t>
  </si>
  <si>
    <t>伽师县古勒鲁克乡支渠建设项目</t>
  </si>
  <si>
    <t>古勒鲁克乡：2村、6村、7村、13村、15村。</t>
  </si>
  <si>
    <t>防渗改建52.93km支渠及渠系配套建筑物，总投资7900万元，配套衔接资金900万元。</t>
  </si>
  <si>
    <t>水利局、古勒鲁克乡人民政府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</si>
  <si>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</si>
  <si>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</si>
  <si>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</si>
  <si>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</si>
  <si>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</si>
  <si>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</si>
  <si>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</si>
  <si>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</si>
  <si>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</si>
  <si>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</si>
  <si>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</si>
  <si>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</si>
  <si>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jsx202323</t>
  </si>
  <si>
    <t>伽师县现代设施新梅产业园产业配套建设项目</t>
  </si>
  <si>
    <t>在和夏阿瓦提镇克亚克勒克（28）村现代设施新梅产业园区内，种植1183亩新梅、杏李等，每亩补助2500元，总投资295.75万元。</t>
  </si>
  <si>
    <t>自然资源局</t>
  </si>
  <si>
    <t>姜波</t>
  </si>
  <si>
    <t>社会效益：壮大特色农产品种植规模，改善人居环境。经济效益：增加村集体收入。</t>
  </si>
  <si>
    <t>jsx202324</t>
  </si>
  <si>
    <t>伽师县小额贷款贴息项目</t>
  </si>
  <si>
    <t>小额贷款贴息</t>
  </si>
  <si>
    <t>伽师县13个乡镇310个村</t>
  </si>
  <si>
    <t>对全县小额信贷12853户脱贫户、监测户进行贴息，资金2000万元。</t>
  </si>
  <si>
    <t>财政局</t>
  </si>
  <si>
    <t>赵红</t>
  </si>
  <si>
    <t>社会效益：扶持脱贫户发展产业，扶持12853名脱贫人口发展产业。
经济效益：降低脱贫发展产业成本，通过发展产业增加收入。</t>
  </si>
  <si>
    <t>jsx202329</t>
  </si>
  <si>
    <t>伽师县新梅加工厂附属配套项目</t>
  </si>
  <si>
    <t>产地初加工和精深加工</t>
  </si>
  <si>
    <t>江巴孜乡3村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</si>
  <si>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</si>
  <si>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</si>
  <si>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朱仕军</t>
  </si>
  <si>
    <t>完善加工厂基础设施，提升加工生产能力，拓宽脱贫人口农产品销售渠道，增加脱贫人口收入。</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</si>
  <si>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</si>
  <si>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</si>
  <si>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</si>
  <si>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</si>
  <si>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</si>
  <si>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</si>
  <si>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</si>
  <si>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</si>
  <si>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</si>
  <si>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</si>
  <si>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</si>
  <si>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</si>
  <si>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</si>
  <si>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</si>
  <si>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在英买里乡拉依力克（20）村建设污水主管网28公里及污水提升泵站、天然气管道28公里、防渗渠4公里等基础设施、改善人居环境、公共服务能力提升等，总投资5298.45万元，其中援疆资金1000万元。</t>
  </si>
  <si>
    <t>个</t>
  </si>
  <si>
    <t>英买里乡</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</si>
  <si>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</si>
  <si>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</si>
  <si>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</si>
  <si>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</si>
  <si>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</si>
  <si>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</si>
  <si>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建设污水主管网2.35公里及污水提升泵站，天然气管道21.876公里，道路整治46833.57平方，保鲜库1座，购置垃圾桶394个，36个垃圾船，电动垃圾清运车15个，垃圾运送车2辆等基础设施、公共服务能力提升等，总投资4998.7万元，其中援疆资金1311万元。</t>
  </si>
  <si>
    <t>完善乡村基础设施，提升乡村人居环境，提高乡村公共服务能力，改善&gt;260名脱贫人口生产生活环境</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</si>
  <si>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</si>
  <si>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</si>
  <si>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</si>
  <si>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对13个乡镇28个示范村开展以产业，村基础实施，人居环境整治，提升村级公共服务建设等为主示范创建，计划投资8000万元，其中援疆资金1895.65万元。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</si>
  <si>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乡村振兴局、项目涉及乡镇</t>
  </si>
  <si>
    <t>宋昭才、项目所在乡镇党委书记、乡镇长</t>
  </si>
  <si>
    <t>完善乡村基础设施，提升乡村人居环境，提高乡村公共服务能力，改善&gt;3000名脱贫人口生产生活环境</t>
  </si>
  <si>
    <t>jsx202337</t>
  </si>
  <si>
    <t>伽师县江巴孜乡污水处理配套设施建设项目</t>
  </si>
  <si>
    <t>江巴孜乡11村</t>
  </si>
  <si>
    <t>在江巴孜乡依排克其（11）村新建混凝土预制井108座，道路恢复12430㎡，其中沥青路面恢复8770㎡，混凝土路面恢复4660㎡；新建33km路沿石。总投资302万元</t>
  </si>
  <si>
    <t>住建局、项目涉及乡镇</t>
  </si>
  <si>
    <t>聂太府、项目所在乡镇党委书记、乡镇长</t>
  </si>
  <si>
    <t>完善乡村基础设施，提升乡村人居环境，改善脱贫人口生产生活环境</t>
  </si>
  <si>
    <t>jsx202338</t>
  </si>
  <si>
    <t>伽师县玉代克力克乡污水管网建设项目</t>
  </si>
  <si>
    <t>农村污水治理</t>
  </si>
  <si>
    <t>玉代克力克乡4村</t>
  </si>
  <si>
    <t>玉代克力克乡示范村开展以污水管网建设；阿力囤托格拉克（4）村DN300管道9.5公里，Φ1000检查井380座，污水一体化处理设施2套，道路复原4000平方米，总投资711.86万元。</t>
  </si>
  <si>
    <t>jsx202339</t>
  </si>
  <si>
    <t>伽师县铁日木乡污水管网建设项目</t>
  </si>
  <si>
    <t>铁日木乡4村</t>
  </si>
  <si>
    <t>铁日木乡示范村开展以污水管网建设；巴什铁日木（4）村建设DN400管道15.06公里，Φ1000检查井400座，提升泵站2座，道路复原31626平方米，总投资1200万元。</t>
  </si>
  <si>
    <t>jsx202340</t>
  </si>
  <si>
    <t>伽师县2023年农村公路路网维护项目</t>
  </si>
  <si>
    <t>1、英买里乡：5村、6村、8村、13村。
2、江巴孜乡;18村、19村。
3、卧里托格拉克镇：2村、3村、6村、7村、12村、13村、14村、21村、22村、27村、29村、31村、32村、33村、34村、36村。
4、克孜勒博依镇1村、2村、3村、4村、6村、7村、8村、9村、11村、15村、18村、20村、27村、30村、31村、32村。
5、米夏乡：3村、4村、5村、6村、8村、9村、10村、11村、12村、17村、21村
6、夏普吐勒镇：1村、3村、7村、8村、9村、11村、12村、14村、15村、18村、20村、21村、22村、23村、24村。
7、和夏阿瓦提镇：4村、6村、7村、16村、21村、22村、23村、24村、25村、26村、28村、30村、、35村、36村、39村、43村、44村。
8、克孜勒苏乡：3村、4村、5村、6村、8村、16村、17村、21村、22村、23村、26村、28村、29村、30村、32村、33村、34村、35村、37村、38村、39村40村。
9、古勒鲁克乡1村、2村、3村、6村、7村、9村、10村、12村、13村、14村、15村、16村、17村、18村、19村、20村、25村、26村、28村。
10、玉代克力克乡：1村、2村、3村、4村、5村、6村、7村、8村、9村、10村、11村、12村。
11、铁日木乡：2村、7村、8村。
12、巴仁镇4村。</t>
  </si>
  <si>
    <t>12个乡镇合计破损面积19万平方米，路长制标志牌400块，单柱式标志牌268块，拆建涵洞28道，投资2130万元。
1、玉代克力克乡破损面积54357平方米，单柱式标志牌4块。投资548.897万元。堂来恰普提（1）村破损14512平方米、百合提（2）村9064平方米、阿娜尔（3）村4352平方米、阿力囤托格拉克（4）村2956平方米、巴扎（5）村5587平方米，单柱式标志牌2块、多兰买里斯（6）村396平方米、买代尼亚提买里斯（7）村5184平方米，单柱式标志牌1块、依提帕克（9）村单柱式标志牌1块、英买里（11）村8332平方米、英艾日克（12）村3974平方米。
2、卧里托格拉克镇破损面积36352平方米。投资367.0825万元。尤库日阔什库勒（2）村1584平方米、乌吐勒阔什库勒（3）村4076平方米、恰拉欧萨（7）村4384平方米、苏坎阿斯特（13）村17636平方米、喀赞库勒（21）村5357平方米、巴什阿克代尔亚（22）村440平方米、尤汗托格热克（27）村1559平方米、阿亚格阔什库勒（31）村984平方米、英巴格（32）村60平方米、英阔什库勒（36）村272平方米。
3、夏普吐勒破损面积11100平方米，单柱式标志牌83块，拆建破损涵洞1道。投资128.7946万元。巴扎（1）村875平方米，单柱式标志牌1块、扎滚拉（3）村628平方米，单柱式标志牌3块，拆建破损1-0.5m/6m涵洞1道、墩艾日克（6）村单柱式标志牌1块，阿热夏普吐勒（7）村60平方米，单柱式标志牌3块、提木（8）村3404平方米、米里克（9）村24平方米、克曼（11）村2468平方米，单柱式标志牌4块、兰干（12）村12平方米、巴依艾日克（13）村单柱式标志牌6块、喀赞库勒（14）村162平方米，单柱式标志牌2块、安江艾日克（15）村60平方米，单柱式标志牌4块、其纳艾日克（16）村单柱式标志牌1块、托什坎拉（17）村单柱式标志牌2块、巴依托喀依（18）村152平方米、恰依拉（19）村单柱式标志牌24块、琼阿克艾日克（20）村单柱式标志牌12块、克其克阿克艾日克（21）村764平方米，单柱式标志牌18块、库木墩（22）村572平方米、央艾日克（23）村1020平方米、红旗（24）村899平方米。
4、铁日木破损面积2360平方米，投资23.8313万元。霍加艾日克（2）村132平方米、兰干（7）村1560平方米、仓（8）村668平方米。
5、米夏乡破损面积4155平方米，单柱式标志牌41块，拆建破损涵洞4道，投资54.2189万元。琼库尔克什拉克（3）村112平方米，单柱式标志牌3块、喀孜艾日克（4）村72平方米，单柱式标志牌4块、琼霍伊拉（5）村316平方米、米夏（6）村112平方米，单柱式标志牌3块、其兰力克（8）村拆建破损1-0.75m/6m圆管涵1道、伊勒提孜霍依拉（9）村240平方米，单柱式标志牌1块、英塔木（10）村138平方米、尤库日塔尔夏（11）村136平方米、英巴格（12）村128平方米、托格日苏（15）村单柱式标志牌7块、吐格巴斯特（16）村单柱式标志牌5块、夏合亚迪（17）村2901平方米，单柱式标志牌8块，拆建破损1-0.75m/4m圆管涵1道，拆建破损1-0.75m/6m圆管涵1道，拆建破损1-1.0m/6m圆管涵1道、阿亚格英温（19）村单柱式标志牌7块、巴什欧依托格拉克（20）村单柱式标志牌2块、阿亚格欧依托格拉克（21）村单柱式标志牌1块。
6、克孜勒博依镇破损面积16148平方米，单柱式标志牌105块，拆建破损涵洞3道。投资185.7149万元。 先白巴扎（1）村1232平方米、居维其（2）村拆建破损涵洞1-0.75m/5m涵洞1道、阿热买里斯（4）村2371平方米，单柱式标志牌12块、阿娜尔库勒（5）村单柱式标志牌12块、克孜勒坎特（6）村354平方米、阔什艾日克（7）村50平方米、英艾日克（8）村单柱式标志牌8块、巴格艾日克（9）村291平方米，单柱式标志牌3块、巴什英阿依马克（10）村单柱式标志牌13块、英阿依马克（11）村单柱式标志牌9块、却勒库勒（13）村单柱式标志牌4块、依提帕克（15）村112平方米单柱式标志牌6块，拆建破损涵洞1-0.75m/5m涵洞1道、巴什乔拉克（18）村1072平方米、托万克阿热克什拉克（20）村4604平方米、浩罕（24）村单柱式标志牌2块、木努尔（25）村单柱式标志牌8块、恰瓦拉（27）村488平方米，拆建破损涵洞1-0.5m/5m涵洞1道、铁热克博斯坦（28）村单柱式标志牌14块、阿容（29）村单柱式标志牌7块、博迪玛勒（30）村376平方米，单柱式标志牌7块、喀热央塔克（31）村3754平方米、喀热力克（32）村1444平方米。
7、英买里乡破损面积3912平方米，投资43.0649万元。库木艾日克（1）村单柱式标志牌19块、墩迪瓦依（5）村496平方米、克皮乃克（6）村1992平方米、阿迪拉（8）村1424、巴什兰干（13）村578平方米。
8、巴仁镇破损面积140平方米，投资1.4137万元。琼巴格（4）村140平方米。
9、克孜勒苏乡破损面积21439平方米，单柱式标志牌7块，拆建破损涵洞12道。投资243.1184万元。库木巴格（3）村552平方米、托喀依（4）村48平方米，单柱式标志牌2块、巴什勒格勒德玛（5）村168平方米、勒格勒德玛（6）村40平方米、约勒其（16）村2188平方米、塔格艾日克（17）村 1111平方米，拆建1-0.75m/8m圆管涵1道、夏勒艾日克（21）村 80平方米，单柱式标志牌2块，拆建1-0.5m/5m圆管涵1道，拆建1-2.0m/6m盖板涵2道、巴格艾日克（22）村 1720平方米、阿克艾日克（23）村 40平方米，单柱式标志牌2块，拆建1-0.75m/6m圆管涵2道，拆建1-1.0m/6m圆管涵1道、巴什温塔木（25）村单柱式标志牌1块、拜什塔木（26）村2752平方米、库木库坦（28）村 3500平方米、克日克塔木（29）村1164平方米、阿克托卡依（30）村6512平方米、其兰巴格（32）村拆建1-0.75m/6m圆管涵2道、英巴格（33）村40平方米，拆建1-1.0m/6m圆管涵1道、吾斯坦博依（34）村504平方米、阿克墩（35）村拆建1-0.5m/6m圆管涵1道，拆建1-1.0m/6m圆管涵1道、阿亚格奥依塔格（37）村40平方米、吾依塔格（38）村492平方米、巴什奥塔格（39）村488平方米。
10、和夏阿瓦提镇破损面积11861平方米，拆建破损涵洞4道。投资174.4096万元。喀热墩（4）村760平方米、阿瓦提买里斯（6）村724平方米、英艾日克（7）村2600平方米、托玛贝西（16）村拆建1-3.0m/12m盖板涵1道，拆建1-4.0m/12m盖板涵1道、阿亚克巴合恰（21）村504平方米、喀热都维（23）村1236平方米、依然（24）村1600平方米、喀热萨（25）村23平方米、兰帕（26）村1376平方米、克亚克勒克（28）村拆建1-1.0m/6m涵洞1道、柯尔克孜吐格（35）村716平方米、达西（36）村拆建1-4.0m/6m涵洞1道、巴格托格拉克（39）村200平方米、和谐（44）村2122平方米。
11、古勒鲁克乡破损面积27316平方米，单柱式标志牌5块，拆建破损涵洞4道。投资281.5964万元。巴什古勒鲁克（1）村140平方米，单柱式标志牌1块、古勒鲁克（3）村124平方米、欧吐拉古勒鲁克（6）村142平方米、阿亚克古勒鲁克（7）村56平方米、阿克提坎（8）村940平方米、阿勒喀库勒（10）村1512平方米单柱式标志牌1块、拜什塔木（12）村2636平方米、由库日白什塔木（13）村600平方米、托万拜什塔木（14）村404平方米、喀让古鲁克（15）村910平方米、阔若克（16）村3744平方米，拆建1-1.0m/6m圆管涵1道、阿恰勒（17）村728平方米、堂力其（18）村540平方米、科克塔勒（19）村2678平方米，拆建1-0.75m/6m圆管涵1道、阿克托喀依（20）村4196平方米单柱式标志牌1块、阿亚格科克塔勒（25）村2328平方米单柱式标志牌2块、巴什阿恰勒（26）村3006平方米、库其买拜什（28）村拆建1-1.0m/6m圆管涵2道。
12、江巴孜乡破损面积860平方米，单柱式标志牌4块，投资9.4341万元。吐格曼贝西（18）村112平方米、尕勒（21）村单柱式标志牌4块、仓（27）村748平方米。</t>
  </si>
  <si>
    <t>完善公共交通基础设施，保障群众出行道路安全，提高生产生活水平。完善道路19万平方。</t>
  </si>
  <si>
    <t>jsx202341</t>
  </si>
  <si>
    <t>伽师县西克尔库勒镇灾后行政区划调整易地重建污水处理项目</t>
  </si>
  <si>
    <t>西克尔库勒镇西克尔村</t>
  </si>
  <si>
    <t>新建一座处理规模为1000立方米/日污水处理厂及附属配套，铺设1公里管网，购置污水处理设备等，总投资1200万元。</t>
  </si>
  <si>
    <t>jsx202342</t>
  </si>
  <si>
    <t>伽师县人居环境整治设施购置项目</t>
  </si>
  <si>
    <t>农村垃圾治理</t>
  </si>
  <si>
    <t>1、英买里乡6村、
2、江巴孜乡26村、
3、卧里托格拉克镇23村、
4、克孜勒博依镇26村、
5、米夏乡15村、
6、夏普吐勒镇9村、
7、和夏阿瓦提镇16村、
8、克孜勒苏乡17村、
9、古勒鲁克乡10村、
10、玉代克力克乡4村、
11、铁日木乡4村、
12、巴仁镇8村、
13、西克尔库勒镇西克尔村。</t>
  </si>
  <si>
    <t>对13个乡镇13个示范村购置污水垃圾处理设施，其中垃圾桶5515个（500元/个）275.75万元，垃圾船179个（4000元/个）71.6万元，电动三轮垃圾转运车143辆（2万元/辆）286万元，压缩式垃圾转运车4辆（40万元/辆）160万元，为易地搬迁点配备吸污车9辆450万，大型垃圾车4辆（40万元/辆）160万，小型垃圾车2辆（22万元/辆）44万元，中型扫路车7辆（40万元/辆）280万元，洒水车7辆（21万元/辆）147万元，装载机1辆（30万元/辆）30万元，，总资金1904.35万元。
1、英买里乡克皮乃克（6）村垃圾船10个，电动三轮垃圾转运车3辆，大型垃圾车1辆，中型扫路车1辆；
2、江巴孜乡喀热喀什（26）村垃圾桶167个，垃圾船14个，电动三轮垃圾转运车12辆，为易地搬迁点配备吸污车1辆，大型垃圾车1辆，中型扫路车1辆；
3、卧里托格拉克镇喀尕买里斯（23）村，垃圾桶2130个，垃圾船29个，电动三轮垃圾转运车29辆，为易地搬迁点配备吸污车1辆；
4、克孜勒博依镇阿依丁（26）村为易地搬迁点配备吸污车1辆；
5、米夏乡托格日苏（15）村垃圾桶175个，垃圾船18个，电动三轮垃圾转运车9辆，为易地搬迁点配备吸污车1辆；
6、夏普吐勒镇米里克（9）村垃圾桶450个，电动三轮垃圾转运车14辆，为易地搬迁点配备吸污车1辆；
7、和夏阿瓦提镇托玛贝希（16）村垃圾桶,293个，垃圾船18个，电动三轮垃圾转运车12辆，压缩式垃圾转运车1辆，为易地搬迁点配备吸污车1辆；
8、克孜勒苏乡塔格艾日克（17）村垃圾桶615个，垃圾船11个，电动三轮垃圾转运车18辆；
9、古勒鲁克乡阿勒克库勒（10）村垃圾桶,265个，垃圾船20个，电动三轮垃圾转运车8辆，为易地搬迁点配备吸污车1辆，中型扫路车1辆；
10、玉代克力克乡阿力囤托格拉克（4）村垃圾桶800个，垃圾船40个，电动三轮垃圾转运车20辆，压缩式垃圾转运车1辆，为易地搬迁点配备吸污车1辆；
11、铁日木乡巴什铁日木（4）村垃圾桶300个，垃圾船6个，压缩式垃圾转运车1辆，大型垃圾车1辆，小型垃圾车1辆，中型扫路车2辆，洒水车1辆；
12、巴仁镇巴合其（8）村电动三轮垃圾转运车8辆；大型垃圾车1辆，小型垃圾车1辆，中型扫路车2辆，洒水车1辆，装载机1辆
13、西克尔库勒镇西克尔村吸污车1辆,垃圾桶320个，垃圾船13个，电动三轮垃圾转运车10辆，压缩式垃圾转运车1辆,洒水车1辆。</t>
  </si>
  <si>
    <t>套</t>
  </si>
  <si>
    <t>完善乡村基础设施，提升乡村人居环境，改善&gt;3000名脱贫人口生产生活环境</t>
  </si>
  <si>
    <t>jsx202343</t>
  </si>
  <si>
    <t>伽师县乡村公共厕所建设项目</t>
  </si>
  <si>
    <t>农村卫生厕所改造</t>
  </si>
  <si>
    <t>1、英买里乡6村、
2、江巴孜乡26村、
3、克孜勒博依镇26村、
4、米夏乡15村、
5、和夏阿瓦提镇16村、
6、古勒鲁克乡10村、
7、玉代克力克乡4村、
8、铁日木乡4村、</t>
  </si>
  <si>
    <t>对8个乡镇8个示范村建设公共厕所及设施8座，每个村1座，补助标准：35万元，总资金280万元。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</si>
  <si>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住建局、各乡镇</t>
  </si>
  <si>
    <t>聂太府</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</si>
  <si>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</si>
  <si>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</si>
  <si>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</si>
  <si>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</si>
  <si>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</si>
  <si>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在克孜勒博依镇34个村、米夏乡21个村改造管网长度626.49km,均为PE管，总投资5007.63万元。保障8.3万人农村群众饮水持续安全问题。</t>
  </si>
  <si>
    <t>水利局</t>
  </si>
  <si>
    <t>王军辉</t>
  </si>
  <si>
    <t>保障&gt;5万人农村群众饮水持续安全问题</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</si>
  <si>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</si>
  <si>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</si>
  <si>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</si>
  <si>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 xml:space="preserve">对夏普吐勒镇24个村、和夏阿瓦提镇44个村、铁日木乡12个村共598.08公里老旧内部管网进行更新改造，均为PE管，总投资5227.92万元。保障10.4万人农村群众饮水持续安全问题。
</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</si>
  <si>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</si>
  <si>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</si>
  <si>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</si>
  <si>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对卧里托格拉克镇38个村、玉代克里克乡12个村共543.83公里老旧内部管网进行更新改造，均为PE管，总投资4371.92万元。保障6.4万人农村群众饮水持续安全问题。</t>
  </si>
  <si>
    <t>jsx202345</t>
  </si>
  <si>
    <t>伽师县2023年农村居民“煤改电”工程建设项目</t>
  </si>
  <si>
    <t>农村清洁能源设施建设</t>
  </si>
  <si>
    <t xml:space="preserve">13个乡镇3949户脱贫户开展煤改电建设，解决脱贫户冬季采暖问题，每户补助900元/户，资金355.41万元。
</t>
  </si>
  <si>
    <t>发改委、住建局</t>
  </si>
  <si>
    <t>赵博、冯武</t>
  </si>
  <si>
    <t>改善3949户脱贫户生产生活条件</t>
  </si>
  <si>
    <t>jsx202346</t>
  </si>
  <si>
    <t>伽师县乡村振兴村庄规划</t>
  </si>
  <si>
    <t>村庄规划编制（含编修）补助</t>
  </si>
  <si>
    <t>用于30个村多规合一的村庄规划相关支出，资金400万元。</t>
  </si>
  <si>
    <t>村</t>
  </si>
  <si>
    <t>多规合一制定长期村庄规划，为乡村振兴打下建设基础</t>
  </si>
  <si>
    <t>jsx202347</t>
  </si>
  <si>
    <t>伽师县英买里乡阿亚格英买里（11）村产业道路建设项目</t>
  </si>
  <si>
    <t>产业路、资源路、旅游路建设</t>
  </si>
  <si>
    <t>在英买里乡阿亚格英买里村产业园内新建道路5.6公里，投资390万元。</t>
  </si>
  <si>
    <t>完善产业园区基础设施，保障道路安全，提高生产生活水平。新建道路里程4.5公里。</t>
  </si>
  <si>
    <t>jsx202361</t>
  </si>
  <si>
    <t>伽师县西克尔库勒镇灾后易地重建（伽师县-西克尔库勒镇-国道314线道路建设项目）</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</si>
  <si>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t>
  </si>
  <si>
    <t>路基、路面桥涵及附属设施，全长68公里。2023年总投资6.6亿元。配套债券资金3亿元。</t>
  </si>
  <si>
    <t>完善产业园区基础设施，保障道路安全，提高生产生活水平。新建道路里程68公里。</t>
  </si>
  <si>
    <t>三</t>
  </si>
  <si>
    <t>就业增收</t>
  </si>
  <si>
    <t>jsx202348</t>
  </si>
  <si>
    <t>伽师县2023年农村道路管护人员补助项目</t>
  </si>
  <si>
    <t>就业项目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</si>
  <si>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</si>
  <si>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</si>
  <si>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</si>
  <si>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</si>
  <si>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</si>
  <si>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</si>
  <si>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对伽师县13个乡镇310个村配备公益性岗位（脱贫户及监测户）400名，补助标准：1620元/人/月，补助12个月，总资金777.6万元。</t>
  </si>
  <si>
    <t>乡村振兴局、各乡镇</t>
  </si>
  <si>
    <t>宋昭才、涉及项目乡镇党委书记</t>
  </si>
  <si>
    <t>带动400名脱贫人口就业</t>
  </si>
  <si>
    <t>四</t>
  </si>
  <si>
    <t>易地搬迁后扶</t>
  </si>
  <si>
    <t>jsx202350</t>
  </si>
  <si>
    <t>伽师县易地扶贫地方政府债券贴息补助项目</t>
  </si>
  <si>
    <t>伽师县</t>
  </si>
  <si>
    <t>伽师县对自治区易地扶贫搬迁融资模式调整规范后的地方政府债券贴息，补助资金70万元。</t>
  </si>
  <si>
    <t>笔</t>
  </si>
  <si>
    <t>扶持515户易地搬迁户后续发展</t>
  </si>
  <si>
    <t>五</t>
  </si>
  <si>
    <t>巩固三保障成果</t>
  </si>
  <si>
    <t>jsx202351</t>
  </si>
  <si>
    <t>伽师县“雨露计划”职业教育补助项目</t>
  </si>
  <si>
    <t>享受“雨露计划+”职业教育补助</t>
  </si>
  <si>
    <t>全县13个乡镇310个村</t>
  </si>
  <si>
    <t>对疆内外在册就读中职、高职、技工学校伽师籍脱贫户学生家庭进行补助。补助人数10000人，每人补助3000元，总资金3000万元。</t>
  </si>
  <si>
    <t>教育局</t>
  </si>
  <si>
    <t>外力·热合曼</t>
  </si>
  <si>
    <t>资助脱贫户子女9000人参加中高职教育，阻断脱贫户返贫风险。</t>
  </si>
  <si>
    <t>六</t>
  </si>
  <si>
    <t>项目管理费</t>
  </si>
  <si>
    <t>jsx202352</t>
  </si>
  <si>
    <t>伽师县2023年项目管理费</t>
  </si>
  <si>
    <t>用于项目前期设计、评审、招标、监理以及验收等与项目管理相关支出。资金400万元。</t>
  </si>
  <si>
    <t>万元</t>
  </si>
  <si>
    <t>乡村振兴局</t>
  </si>
  <si>
    <t>宋昭才</t>
  </si>
  <si>
    <t>推动项目开展，受益脱贫人口&gt;8万人。</t>
  </si>
  <si>
    <t>七</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</si>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</sst>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0_ "/>
  </numFmts>
  <fonts count="45">
    <font>
      <sz val="11"/>
      <color theme="1"/>
      <name val="宋体"/>
      <charset val="134"/>
      <scheme val="minor"/>
    </font>
    <font>
      <sz val="12"/>
      <color theme="1"/>
      <name val="黑体"/>
      <charset val="134"/>
    </font>
    <font>
      <sz val="14"/>
      <color theme="1"/>
      <name val="方正仿宋_GBK"/>
      <charset val="134"/>
    </font>
    <font>
      <sz val="11"/>
      <name val="宋体"/>
      <charset val="134"/>
      <scheme val="minor"/>
    </font>
    <font>
      <sz val="26"/>
      <color theme="1"/>
      <name val="方正小标宋_GBK"/>
      <charset val="134"/>
    </font>
    <font>
      <sz val="16"/>
      <color theme="1"/>
      <name val="黑体"/>
      <charset val="134"/>
    </font>
    <font>
      <sz val="16"/>
      <name val="黑体"/>
      <charset val="134"/>
    </font>
    <font>
      <sz val="14"/>
      <color theme="1"/>
      <name val="宋体"/>
      <charset val="134"/>
    </font>
    <font>
      <sz val="14"/>
      <name val="宋体"/>
      <charset val="134"/>
    </font>
    <font>
      <sz val="11"/>
      <name val="宋体"/>
      <charset val="134"/>
    </font>
    <font>
      <sz val="14"/>
      <color indexed="8"/>
      <name val="宋体"/>
      <charset val="134"/>
      <scheme val="minor"/>
    </font>
    <font>
      <sz val="12"/>
      <color theme="1"/>
      <name val="宋体"/>
      <charset val="134"/>
    </font>
    <font>
      <sz val="13"/>
      <color rgb="FF000000"/>
      <name val="宋体"/>
      <charset val="134"/>
      <scheme val="minor"/>
    </font>
    <font>
      <sz val="12"/>
      <name val="宋体"/>
      <charset val="134"/>
    </font>
    <font>
      <sz val="12"/>
      <color theme="1"/>
      <name val="宋体"/>
      <charset val="134"/>
      <scheme val="minor"/>
    </font>
    <font>
      <sz val="14"/>
      <color rgb="FF000000"/>
      <name val="宋体"/>
      <charset val="134"/>
    </font>
    <font>
      <sz val="16"/>
      <color theme="1"/>
      <name val="宋体"/>
      <charset val="134"/>
      <scheme val="minor"/>
    </font>
    <font>
      <sz val="13"/>
      <color theme="1"/>
      <name val="宋体"/>
      <charset val="134"/>
    </font>
    <font>
      <sz val="10"/>
      <name val="宋体"/>
      <charset val="134"/>
    </font>
    <font>
      <sz val="9"/>
      <color theme="1"/>
      <name val="宋体"/>
      <charset val="134"/>
    </font>
    <font>
      <sz val="16"/>
      <name val="宋体"/>
      <charset val="134"/>
    </font>
    <font>
      <sz val="11"/>
      <color theme="1"/>
      <name val="宋体"/>
      <charset val="134"/>
    </font>
    <font>
      <sz val="28"/>
      <name val="方正小标宋_GBK"/>
      <charset val="134"/>
    </font>
    <font>
      <sz val="12"/>
      <name val="黑体"/>
      <charset val="134"/>
    </font>
    <font>
      <sz val="14"/>
      <color theme="1"/>
      <name val="黑体"/>
      <charset val="134"/>
    </font>
    <font>
      <sz val="12"/>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19" borderId="0" applyNumberFormat="0" applyBorder="0" applyAlignment="0" applyProtection="0">
      <alignment vertical="center"/>
    </xf>
    <xf numFmtId="0" fontId="36"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5" borderId="7" applyNumberFormat="0" applyFont="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9" applyNumberFormat="0" applyFill="0" applyAlignment="0" applyProtection="0">
      <alignment vertical="center"/>
    </xf>
    <xf numFmtId="0" fontId="33" fillId="0" borderId="9" applyNumberFormat="0" applyFill="0" applyAlignment="0" applyProtection="0">
      <alignment vertical="center"/>
    </xf>
    <xf numFmtId="0" fontId="26" fillId="12" borderId="0" applyNumberFormat="0" applyBorder="0" applyAlignment="0" applyProtection="0">
      <alignment vertical="center"/>
    </xf>
    <xf numFmtId="0" fontId="31" fillId="0" borderId="8" applyNumberFormat="0" applyFill="0" applyAlignment="0" applyProtection="0">
      <alignment vertical="center"/>
    </xf>
    <xf numFmtId="0" fontId="26" fillId="11" borderId="0" applyNumberFormat="0" applyBorder="0" applyAlignment="0" applyProtection="0">
      <alignment vertical="center"/>
    </xf>
    <xf numFmtId="0" fontId="35" fillId="4" borderId="10" applyNumberFormat="0" applyAlignment="0" applyProtection="0">
      <alignment vertical="center"/>
    </xf>
    <xf numFmtId="0" fontId="29" fillId="4" borderId="6" applyNumberFormat="0" applyAlignment="0" applyProtection="0">
      <alignment vertical="center"/>
    </xf>
    <xf numFmtId="0" fontId="38" fillId="24" borderId="12" applyNumberFormat="0" applyAlignment="0" applyProtection="0">
      <alignment vertical="center"/>
    </xf>
    <xf numFmtId="0" fontId="30" fillId="23" borderId="0" applyNumberFormat="0" applyBorder="0" applyAlignment="0" applyProtection="0">
      <alignment vertical="center"/>
    </xf>
    <xf numFmtId="0" fontId="26" fillId="15" borderId="0" applyNumberFormat="0" applyBorder="0" applyAlignment="0" applyProtection="0">
      <alignment vertical="center"/>
    </xf>
    <xf numFmtId="0" fontId="37" fillId="0" borderId="11" applyNumberFormat="0" applyFill="0" applyAlignment="0" applyProtection="0">
      <alignment vertical="center"/>
    </xf>
    <xf numFmtId="0" fontId="28" fillId="0" borderId="5" applyNumberFormat="0" applyFill="0" applyAlignment="0" applyProtection="0">
      <alignment vertical="center"/>
    </xf>
    <xf numFmtId="0" fontId="43" fillId="32" borderId="0" applyNumberFormat="0" applyBorder="0" applyAlignment="0" applyProtection="0">
      <alignment vertical="center"/>
    </xf>
    <xf numFmtId="0" fontId="27" fillId="3" borderId="0" applyNumberFormat="0" applyBorder="0" applyAlignment="0" applyProtection="0">
      <alignment vertical="center"/>
    </xf>
    <xf numFmtId="0" fontId="30" fillId="6" borderId="0" applyNumberFormat="0" applyBorder="0" applyAlignment="0" applyProtection="0">
      <alignment vertical="center"/>
    </xf>
    <xf numFmtId="0" fontId="26" fillId="14" borderId="0" applyNumberFormat="0" applyBorder="0" applyAlignment="0" applyProtection="0">
      <alignment vertical="center"/>
    </xf>
    <xf numFmtId="0" fontId="30" fillId="31" borderId="0" applyNumberFormat="0" applyBorder="0" applyAlignment="0" applyProtection="0">
      <alignment vertical="center"/>
    </xf>
    <xf numFmtId="0" fontId="30" fillId="22" borderId="0" applyNumberFormat="0" applyBorder="0" applyAlignment="0" applyProtection="0">
      <alignment vertical="center"/>
    </xf>
    <xf numFmtId="0" fontId="30" fillId="18" borderId="0" applyNumberFormat="0" applyBorder="0" applyAlignment="0" applyProtection="0">
      <alignment vertical="center"/>
    </xf>
    <xf numFmtId="0" fontId="30" fillId="2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30" fillId="21" borderId="0" applyNumberFormat="0" applyBorder="0" applyAlignment="0" applyProtection="0">
      <alignment vertical="center"/>
    </xf>
    <xf numFmtId="0" fontId="30" fillId="30" borderId="0" applyNumberFormat="0" applyBorder="0" applyAlignment="0" applyProtection="0">
      <alignment vertical="center"/>
    </xf>
    <xf numFmtId="0" fontId="26" fillId="9" borderId="0" applyNumberFormat="0" applyBorder="0" applyAlignment="0" applyProtection="0">
      <alignment vertical="center"/>
    </xf>
    <xf numFmtId="0" fontId="30" fillId="29" borderId="0" applyNumberFormat="0" applyBorder="0" applyAlignment="0" applyProtection="0">
      <alignment vertical="center"/>
    </xf>
    <xf numFmtId="0" fontId="26" fillId="17" borderId="0" applyNumberFormat="0" applyBorder="0" applyAlignment="0" applyProtection="0">
      <alignment vertical="center"/>
    </xf>
    <xf numFmtId="0" fontId="26" fillId="2" borderId="0" applyNumberFormat="0" applyBorder="0" applyAlignment="0" applyProtection="0">
      <alignment vertical="center"/>
    </xf>
    <xf numFmtId="0" fontId="30" fillId="16" borderId="0" applyNumberFormat="0" applyBorder="0" applyAlignment="0" applyProtection="0">
      <alignment vertical="center"/>
    </xf>
    <xf numFmtId="0" fontId="26" fillId="26" borderId="0" applyNumberFormat="0" applyBorder="0" applyAlignment="0" applyProtection="0">
      <alignment vertical="center"/>
    </xf>
    <xf numFmtId="0" fontId="0"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vertical="center" wrapText="1"/>
    </xf>
    <xf numFmtId="49" fontId="9"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7"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10" fillId="0" borderId="4" xfId="0" applyNumberFormat="1" applyFont="1" applyFill="1" applyBorder="1" applyAlignment="1">
      <alignment vertical="center" wrapText="1"/>
    </xf>
    <xf numFmtId="49" fontId="8"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4"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0" fillId="0" borderId="4" xfId="0" applyFill="1" applyBorder="1" applyAlignment="1">
      <alignment horizontal="center" vertical="center" wrapText="1"/>
    </xf>
    <xf numFmtId="0" fontId="17" fillId="0" borderId="4" xfId="0"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4" xfId="0" applyFont="1" applyFill="1" applyBorder="1" applyAlignment="1">
      <alignment vertical="center" wrapText="1"/>
    </xf>
    <xf numFmtId="0" fontId="5" fillId="0" borderId="4" xfId="0" applyFont="1" applyFill="1" applyBorder="1" applyAlignment="1">
      <alignment horizontal="left" vertical="center"/>
    </xf>
    <xf numFmtId="0" fontId="0" fillId="0" borderId="4" xfId="0" applyFill="1" applyBorder="1" applyAlignment="1">
      <alignment horizontal="center" vertical="center"/>
    </xf>
    <xf numFmtId="0" fontId="22" fillId="0" borderId="0" xfId="0" applyNumberFormat="1" applyFont="1" applyFill="1" applyBorder="1" applyAlignment="1" applyProtection="1">
      <alignment horizontal="center" vertical="center"/>
      <protection locked="0"/>
    </xf>
    <xf numFmtId="0" fontId="23"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25" fillId="0" borderId="4" xfId="0" applyNumberFormat="1" applyFont="1" applyFill="1" applyBorder="1" applyAlignment="1">
      <alignment horizontal="left" vertical="center"/>
    </xf>
    <xf numFmtId="0" fontId="7" fillId="0" borderId="4" xfId="0"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xf>
    <xf numFmtId="0" fontId="14"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4" xfId="0" applyNumberFormat="1" applyFont="1" applyFill="1" applyBorder="1" applyAlignment="1">
      <alignment vertical="center" wrapText="1"/>
    </xf>
    <xf numFmtId="0" fontId="2"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72"/>
  <sheetViews>
    <sheetView tabSelected="1" zoomScale="70" zoomScaleNormal="70" workbookViewId="0">
      <pane xSplit="7" ySplit="4" topLeftCell="H60" activePane="bottomRight" state="frozen"/>
      <selection/>
      <selection pane="topRight"/>
      <selection pane="bottomLeft"/>
      <selection pane="bottomRight" activeCell="H61" sqref="H61"/>
    </sheetView>
  </sheetViews>
  <sheetFormatPr defaultColWidth="7" defaultRowHeight="59" customHeight="1"/>
  <cols>
    <col min="1" max="1" width="4.13513513513514" style="4" customWidth="1"/>
    <col min="2" max="2" width="8.38738738738739" style="4" customWidth="1"/>
    <col min="3" max="3" width="40.8828828828829" style="5" customWidth="1"/>
    <col min="4" max="4" width="6.13513513513514" style="4" customWidth="1"/>
    <col min="5" max="5" width="10.6306306306306" style="4" customWidth="1"/>
    <col min="6" max="6" width="5.26126126126126" style="4" customWidth="1"/>
    <col min="7" max="7" width="33.1981981981982" style="4" customWidth="1"/>
    <col min="8" max="8" width="109.387387387387" style="4" customWidth="1"/>
    <col min="9" max="9" width="10.1981981981982" style="4" customWidth="1"/>
    <col min="10" max="10" width="11.036036036036" style="4" customWidth="1"/>
    <col min="11" max="12" width="16.7387387387387" style="4" customWidth="1"/>
    <col min="13" max="13" width="13.5045045045045" style="4" customWidth="1"/>
    <col min="14" max="14" width="7.62162162162162" style="6" customWidth="1"/>
    <col min="15" max="15" width="8.62162162162162" style="6" customWidth="1"/>
    <col min="16" max="18" width="7.62162162162162" style="6" customWidth="1"/>
    <col min="19" max="20" width="9.13513513513514" style="4" customWidth="1"/>
    <col min="21" max="21" width="11.9459459459459" style="4" customWidth="1"/>
    <col min="22" max="22" width="11.8828828828829" style="4" customWidth="1"/>
    <col min="23" max="23" width="10.4504504504505" style="4" customWidth="1"/>
    <col min="24" max="24" width="35.9369369369369" style="4" customWidth="1"/>
    <col min="25" max="25" width="8.63063063063063" style="4" customWidth="1"/>
    <col min="26" max="26" width="7" style="4" customWidth="1"/>
    <col min="27" max="27" width="14.1081081081081" style="4" customWidth="1"/>
    <col min="28" max="28" width="10.8918918918919" style="4" customWidth="1"/>
    <col min="29" max="16382" width="7" style="4" customWidth="1"/>
    <col min="16383" max="16384" width="7" style="4"/>
  </cols>
  <sheetData>
    <row r="1" customHeight="1" spans="1:25">
      <c r="A1" s="7" t="s">
        <v>0</v>
      </c>
      <c r="B1" s="7"/>
      <c r="C1" s="8"/>
      <c r="D1" s="7"/>
      <c r="E1" s="7"/>
      <c r="F1" s="7"/>
      <c r="G1" s="7"/>
      <c r="H1" s="7"/>
      <c r="I1" s="7"/>
      <c r="J1" s="7"/>
      <c r="K1" s="7"/>
      <c r="L1" s="7"/>
      <c r="M1" s="7"/>
      <c r="N1" s="43"/>
      <c r="O1" s="43"/>
      <c r="P1" s="43"/>
      <c r="Q1" s="43"/>
      <c r="R1" s="43"/>
      <c r="S1" s="7"/>
      <c r="T1" s="7"/>
      <c r="U1" s="7"/>
      <c r="V1" s="7"/>
      <c r="W1" s="7"/>
      <c r="X1" s="7"/>
      <c r="Y1" s="7"/>
    </row>
    <row r="2" s="1" customFormat="1" customHeight="1" spans="1:25">
      <c r="A2" s="9" t="s">
        <v>1</v>
      </c>
      <c r="B2" s="9" t="s">
        <v>2</v>
      </c>
      <c r="C2" s="9" t="s">
        <v>3</v>
      </c>
      <c r="D2" s="9" t="s">
        <v>4</v>
      </c>
      <c r="E2" s="9" t="s">
        <v>5</v>
      </c>
      <c r="F2" s="9" t="s">
        <v>6</v>
      </c>
      <c r="G2" s="9" t="s">
        <v>7</v>
      </c>
      <c r="H2" s="9" t="s">
        <v>8</v>
      </c>
      <c r="I2" s="9" t="s">
        <v>9</v>
      </c>
      <c r="J2" s="9" t="s">
        <v>10</v>
      </c>
      <c r="K2" s="14" t="s">
        <v>11</v>
      </c>
      <c r="L2" s="14"/>
      <c r="M2" s="14"/>
      <c r="N2" s="44"/>
      <c r="O2" s="44"/>
      <c r="P2" s="44"/>
      <c r="Q2" s="44"/>
      <c r="R2" s="44"/>
      <c r="S2" s="14"/>
      <c r="T2" s="14"/>
      <c r="U2" s="14"/>
      <c r="V2" s="9" t="s">
        <v>12</v>
      </c>
      <c r="W2" s="9" t="s">
        <v>13</v>
      </c>
      <c r="X2" s="9" t="s">
        <v>14</v>
      </c>
      <c r="Y2" s="9" t="s">
        <v>15</v>
      </c>
    </row>
    <row r="3" s="1" customFormat="1" ht="30" customHeight="1" spans="1:25">
      <c r="A3" s="10"/>
      <c r="B3" s="10"/>
      <c r="C3" s="10"/>
      <c r="D3" s="10"/>
      <c r="E3" s="10"/>
      <c r="F3" s="10"/>
      <c r="G3" s="10"/>
      <c r="H3" s="10"/>
      <c r="I3" s="10"/>
      <c r="J3" s="10"/>
      <c r="K3" s="9" t="s">
        <v>16</v>
      </c>
      <c r="L3" s="44" t="s">
        <v>17</v>
      </c>
      <c r="M3" s="44"/>
      <c r="N3" s="44"/>
      <c r="O3" s="44"/>
      <c r="P3" s="44"/>
      <c r="Q3" s="44"/>
      <c r="R3" s="44"/>
      <c r="S3" s="14"/>
      <c r="T3" s="14"/>
      <c r="U3" s="14"/>
      <c r="V3" s="10"/>
      <c r="W3" s="10"/>
      <c r="X3" s="10"/>
      <c r="Y3" s="10"/>
    </row>
    <row r="4" s="1" customFormat="1" customHeight="1" spans="1:25">
      <c r="A4" s="11"/>
      <c r="B4" s="11"/>
      <c r="C4" s="11"/>
      <c r="D4" s="11"/>
      <c r="E4" s="11"/>
      <c r="F4" s="11"/>
      <c r="G4" s="11"/>
      <c r="H4" s="11"/>
      <c r="I4" s="11"/>
      <c r="J4" s="11"/>
      <c r="K4" s="11"/>
      <c r="L4" s="14" t="s">
        <v>18</v>
      </c>
      <c r="M4" s="44" t="s">
        <v>19</v>
      </c>
      <c r="N4" s="44" t="s">
        <v>20</v>
      </c>
      <c r="O4" s="44" t="s">
        <v>21</v>
      </c>
      <c r="P4" s="44" t="s">
        <v>22</v>
      </c>
      <c r="Q4" s="44" t="s">
        <v>23</v>
      </c>
      <c r="R4" s="44" t="s">
        <v>24</v>
      </c>
      <c r="S4" s="14" t="s">
        <v>25</v>
      </c>
      <c r="T4" s="14" t="s">
        <v>26</v>
      </c>
      <c r="U4" s="14" t="s">
        <v>27</v>
      </c>
      <c r="V4" s="11"/>
      <c r="W4" s="11"/>
      <c r="X4" s="11"/>
      <c r="Y4" s="11"/>
    </row>
    <row r="5" s="1" customFormat="1" ht="48" customHeight="1" spans="1:25">
      <c r="A5" s="12" t="s">
        <v>16</v>
      </c>
      <c r="B5" s="12"/>
      <c r="C5" s="13"/>
      <c r="D5" s="14"/>
      <c r="E5" s="14"/>
      <c r="F5" s="14"/>
      <c r="G5" s="14"/>
      <c r="H5" s="14"/>
      <c r="I5" s="14"/>
      <c r="J5" s="14"/>
      <c r="K5" s="45">
        <f>K6+K43+K62+K65+K67+K69+K71</f>
        <v>181031.074</v>
      </c>
      <c r="L5" s="45">
        <f t="shared" ref="L5:U5" si="0">L6+L43+L62+L65+L67+L69+L71</f>
        <v>115366.074</v>
      </c>
      <c r="M5" s="45">
        <f t="shared" si="0"/>
        <v>111755.074</v>
      </c>
      <c r="N5" s="45">
        <f t="shared" si="0"/>
        <v>2246</v>
      </c>
      <c r="O5" s="45">
        <f t="shared" si="0"/>
        <v>1365</v>
      </c>
      <c r="P5" s="45">
        <f t="shared" si="0"/>
        <v>0</v>
      </c>
      <c r="Q5" s="45">
        <f t="shared" si="0"/>
        <v>0</v>
      </c>
      <c r="R5" s="45">
        <f t="shared" si="0"/>
        <v>0</v>
      </c>
      <c r="S5" s="45">
        <f t="shared" si="0"/>
        <v>280</v>
      </c>
      <c r="T5" s="45">
        <f t="shared" si="0"/>
        <v>60000</v>
      </c>
      <c r="U5" s="45">
        <f t="shared" si="0"/>
        <v>5385</v>
      </c>
      <c r="V5" s="14"/>
      <c r="W5" s="14"/>
      <c r="X5" s="14"/>
      <c r="Y5" s="14"/>
    </row>
    <row r="6" s="1" customFormat="1" ht="48" customHeight="1" spans="1:25">
      <c r="A6" s="15" t="s">
        <v>28</v>
      </c>
      <c r="B6" s="15"/>
      <c r="C6" s="13" t="s">
        <v>29</v>
      </c>
      <c r="D6" s="14"/>
      <c r="E6" s="14"/>
      <c r="F6" s="14"/>
      <c r="G6" s="14"/>
      <c r="H6" s="14"/>
      <c r="I6" s="14"/>
      <c r="J6" s="14"/>
      <c r="K6" s="45">
        <f>SUM(K7:K42)</f>
        <v>100418.54</v>
      </c>
      <c r="L6" s="45">
        <f>SUM(L7:L42)</f>
        <v>80133.54</v>
      </c>
      <c r="M6" s="45">
        <f>SUM(M7:M42)</f>
        <v>76584.434</v>
      </c>
      <c r="N6" s="45">
        <f t="shared" ref="L6:U6" si="1">SUM(N7:N41)</f>
        <v>2246</v>
      </c>
      <c r="O6" s="45">
        <f t="shared" si="1"/>
        <v>1303.106</v>
      </c>
      <c r="P6" s="45">
        <f t="shared" si="1"/>
        <v>0</v>
      </c>
      <c r="Q6" s="45">
        <f t="shared" si="1"/>
        <v>0</v>
      </c>
      <c r="R6" s="45">
        <f t="shared" si="1"/>
        <v>0</v>
      </c>
      <c r="S6" s="45">
        <f t="shared" si="1"/>
        <v>0</v>
      </c>
      <c r="T6" s="45">
        <f t="shared" si="1"/>
        <v>20000</v>
      </c>
      <c r="U6" s="45">
        <f t="shared" si="1"/>
        <v>285</v>
      </c>
      <c r="V6" s="14"/>
      <c r="W6" s="14"/>
      <c r="X6" s="14"/>
      <c r="Y6" s="14"/>
    </row>
    <row r="7" s="2" customFormat="1" ht="197.55" spans="1:25">
      <c r="A7" s="16">
        <v>1</v>
      </c>
      <c r="B7" s="16" t="s">
        <v>30</v>
      </c>
      <c r="C7" s="17" t="s">
        <v>31</v>
      </c>
      <c r="D7" s="16" t="s">
        <v>32</v>
      </c>
      <c r="E7" s="16" t="s">
        <v>33</v>
      </c>
      <c r="F7" s="16" t="s">
        <v>34</v>
      </c>
      <c r="G7" s="18" t="s">
        <v>35</v>
      </c>
      <c r="H7" s="19" t="s">
        <v>36</v>
      </c>
      <c r="I7" s="46" t="s">
        <v>37</v>
      </c>
      <c r="J7" s="16">
        <v>6359.7</v>
      </c>
      <c r="K7" s="16">
        <f t="shared" ref="K7:K14" si="2">L7+S7+T7+U7</f>
        <v>2649.6</v>
      </c>
      <c r="L7" s="16">
        <f t="shared" ref="L7:L14" si="3">M7+N7+O7</f>
        <v>2649.6</v>
      </c>
      <c r="M7" s="46">
        <v>2649.6</v>
      </c>
      <c r="N7" s="47"/>
      <c r="O7" s="47"/>
      <c r="P7" s="47"/>
      <c r="Q7" s="47"/>
      <c r="R7" s="47"/>
      <c r="S7" s="16"/>
      <c r="T7" s="16"/>
      <c r="U7" s="16"/>
      <c r="V7" s="16" t="s">
        <v>38</v>
      </c>
      <c r="W7" s="16" t="s">
        <v>39</v>
      </c>
      <c r="X7" s="53" t="s">
        <v>40</v>
      </c>
      <c r="Y7" s="59"/>
    </row>
    <row r="8" s="2" customFormat="1" ht="358" customHeight="1" spans="1:25">
      <c r="A8" s="16">
        <v>2</v>
      </c>
      <c r="B8" s="16" t="s">
        <v>41</v>
      </c>
      <c r="C8" s="20" t="s">
        <v>42</v>
      </c>
      <c r="D8" s="16" t="s">
        <v>32</v>
      </c>
      <c r="E8" s="16" t="s">
        <v>43</v>
      </c>
      <c r="F8" s="16" t="s">
        <v>34</v>
      </c>
      <c r="G8" s="21" t="s">
        <v>44</v>
      </c>
      <c r="H8" s="19" t="s">
        <v>45</v>
      </c>
      <c r="I8" s="16" t="s">
        <v>46</v>
      </c>
      <c r="J8" s="16">
        <v>1</v>
      </c>
      <c r="K8" s="16">
        <f t="shared" si="2"/>
        <v>7000</v>
      </c>
      <c r="L8" s="16">
        <f t="shared" si="3"/>
        <v>7000</v>
      </c>
      <c r="M8" s="16">
        <v>7000</v>
      </c>
      <c r="N8" s="47"/>
      <c r="O8" s="47"/>
      <c r="P8" s="47"/>
      <c r="Q8" s="47"/>
      <c r="R8" s="47"/>
      <c r="S8" s="16"/>
      <c r="T8" s="16"/>
      <c r="U8" s="16"/>
      <c r="V8" s="16" t="s">
        <v>47</v>
      </c>
      <c r="W8" s="16" t="s">
        <v>48</v>
      </c>
      <c r="X8" s="22" t="s">
        <v>49</v>
      </c>
      <c r="Y8" s="59"/>
    </row>
    <row r="9" s="2" customFormat="1" ht="163" customHeight="1" spans="1:25">
      <c r="A9" s="16">
        <v>3</v>
      </c>
      <c r="B9" s="16" t="s">
        <v>50</v>
      </c>
      <c r="C9" s="20" t="s">
        <v>51</v>
      </c>
      <c r="D9" s="16" t="s">
        <v>32</v>
      </c>
      <c r="E9" s="16" t="s">
        <v>43</v>
      </c>
      <c r="F9" s="16" t="s">
        <v>34</v>
      </c>
      <c r="G9" s="22" t="s">
        <v>52</v>
      </c>
      <c r="H9" s="19" t="s">
        <v>53</v>
      </c>
      <c r="I9" s="16" t="s">
        <v>46</v>
      </c>
      <c r="J9" s="16">
        <v>1</v>
      </c>
      <c r="K9" s="16">
        <f t="shared" si="2"/>
        <v>2000</v>
      </c>
      <c r="L9" s="16">
        <f t="shared" si="3"/>
        <v>2000</v>
      </c>
      <c r="M9" s="16">
        <v>2000</v>
      </c>
      <c r="N9" s="47"/>
      <c r="O9" s="47"/>
      <c r="P9" s="47"/>
      <c r="Q9" s="47"/>
      <c r="R9" s="47"/>
      <c r="S9" s="16"/>
      <c r="T9" s="16"/>
      <c r="U9" s="16"/>
      <c r="V9" s="16" t="s">
        <v>47</v>
      </c>
      <c r="W9" s="16" t="s">
        <v>48</v>
      </c>
      <c r="X9" s="22" t="s">
        <v>54</v>
      </c>
      <c r="Y9" s="59"/>
    </row>
    <row r="10" s="2" customFormat="1" ht="92.15" spans="1:25">
      <c r="A10" s="16">
        <v>4</v>
      </c>
      <c r="B10" s="16" t="s">
        <v>55</v>
      </c>
      <c r="C10" s="20" t="s">
        <v>56</v>
      </c>
      <c r="D10" s="16" t="s">
        <v>32</v>
      </c>
      <c r="E10" s="16" t="s">
        <v>43</v>
      </c>
      <c r="F10" s="16" t="s">
        <v>34</v>
      </c>
      <c r="G10" s="21" t="s">
        <v>57</v>
      </c>
      <c r="H10" s="19" t="s">
        <v>58</v>
      </c>
      <c r="I10" s="16" t="s">
        <v>46</v>
      </c>
      <c r="J10" s="16">
        <v>1</v>
      </c>
      <c r="K10" s="16">
        <f t="shared" si="2"/>
        <v>1300</v>
      </c>
      <c r="L10" s="16">
        <f t="shared" si="3"/>
        <v>1300</v>
      </c>
      <c r="M10" s="16">
        <v>1300</v>
      </c>
      <c r="N10" s="47"/>
      <c r="O10" s="47"/>
      <c r="P10" s="47"/>
      <c r="Q10" s="47"/>
      <c r="R10" s="47"/>
      <c r="S10" s="16"/>
      <c r="T10" s="16"/>
      <c r="U10" s="16"/>
      <c r="V10" s="16" t="s">
        <v>47</v>
      </c>
      <c r="W10" s="16" t="s">
        <v>48</v>
      </c>
      <c r="X10" s="22" t="s">
        <v>59</v>
      </c>
      <c r="Y10" s="59"/>
    </row>
    <row r="11" s="2" customFormat="1" ht="80" customHeight="1" spans="1:25">
      <c r="A11" s="16">
        <v>5</v>
      </c>
      <c r="B11" s="16" t="s">
        <v>60</v>
      </c>
      <c r="C11" s="20" t="s">
        <v>61</v>
      </c>
      <c r="D11" s="16" t="s">
        <v>32</v>
      </c>
      <c r="E11" s="16" t="s">
        <v>43</v>
      </c>
      <c r="F11" s="16" t="s">
        <v>34</v>
      </c>
      <c r="G11" s="22" t="s">
        <v>62</v>
      </c>
      <c r="H11" s="19" t="s">
        <v>63</v>
      </c>
      <c r="I11" s="16" t="s">
        <v>46</v>
      </c>
      <c r="J11" s="16">
        <v>1</v>
      </c>
      <c r="K11" s="16">
        <f t="shared" si="2"/>
        <v>700</v>
      </c>
      <c r="L11" s="16">
        <f t="shared" si="3"/>
        <v>700</v>
      </c>
      <c r="M11" s="16">
        <v>700</v>
      </c>
      <c r="N11" s="48"/>
      <c r="O11" s="48"/>
      <c r="P11" s="48"/>
      <c r="Q11" s="48"/>
      <c r="R11" s="48"/>
      <c r="S11" s="16"/>
      <c r="T11" s="16"/>
      <c r="U11" s="16"/>
      <c r="V11" s="16" t="s">
        <v>47</v>
      </c>
      <c r="W11" s="16" t="s">
        <v>48</v>
      </c>
      <c r="X11" s="22" t="s">
        <v>64</v>
      </c>
      <c r="Y11" s="59"/>
    </row>
    <row r="12" s="2" customFormat="1" ht="100" customHeight="1" spans="1:25">
      <c r="A12" s="16">
        <v>6</v>
      </c>
      <c r="B12" s="16" t="s">
        <v>65</v>
      </c>
      <c r="C12" s="23" t="s">
        <v>66</v>
      </c>
      <c r="D12" s="16" t="s">
        <v>32</v>
      </c>
      <c r="E12" s="16" t="s">
        <v>43</v>
      </c>
      <c r="F12" s="16" t="s">
        <v>34</v>
      </c>
      <c r="G12" s="24" t="s">
        <v>67</v>
      </c>
      <c r="H12" s="19" t="s">
        <v>68</v>
      </c>
      <c r="I12" s="16" t="s">
        <v>69</v>
      </c>
      <c r="J12" s="16">
        <v>17934</v>
      </c>
      <c r="K12" s="16">
        <f t="shared" si="2"/>
        <v>4500</v>
      </c>
      <c r="L12" s="16">
        <f t="shared" si="3"/>
        <v>4500</v>
      </c>
      <c r="M12" s="16">
        <v>3196.894</v>
      </c>
      <c r="N12" s="47"/>
      <c r="O12" s="47">
        <v>1303.106</v>
      </c>
      <c r="P12" s="47"/>
      <c r="Q12" s="47"/>
      <c r="R12" s="47"/>
      <c r="S12" s="16"/>
      <c r="T12" s="16"/>
      <c r="U12" s="16"/>
      <c r="V12" s="16" t="s">
        <v>70</v>
      </c>
      <c r="W12" s="54" t="s">
        <v>71</v>
      </c>
      <c r="X12" s="21" t="s">
        <v>72</v>
      </c>
      <c r="Y12" s="59"/>
    </row>
    <row r="13" s="2" customFormat="1" ht="100" customHeight="1" spans="1:25">
      <c r="A13" s="16">
        <v>7</v>
      </c>
      <c r="B13" s="16" t="s">
        <v>73</v>
      </c>
      <c r="C13" s="25" t="s">
        <v>74</v>
      </c>
      <c r="D13" s="16" t="s">
        <v>32</v>
      </c>
      <c r="E13" s="16" t="s">
        <v>75</v>
      </c>
      <c r="F13" s="16" t="s">
        <v>34</v>
      </c>
      <c r="G13" s="19" t="s">
        <v>76</v>
      </c>
      <c r="H13" s="24" t="s">
        <v>77</v>
      </c>
      <c r="I13" s="46" t="s">
        <v>46</v>
      </c>
      <c r="J13" s="16">
        <v>1</v>
      </c>
      <c r="K13" s="16">
        <f t="shared" si="2"/>
        <v>2000</v>
      </c>
      <c r="L13" s="16">
        <f t="shared" si="3"/>
        <v>1715</v>
      </c>
      <c r="M13" s="46">
        <v>1715</v>
      </c>
      <c r="N13" s="47"/>
      <c r="O13" s="47"/>
      <c r="P13" s="47"/>
      <c r="Q13" s="47"/>
      <c r="R13" s="47"/>
      <c r="S13" s="16"/>
      <c r="T13" s="16"/>
      <c r="U13" s="16">
        <v>285</v>
      </c>
      <c r="V13" s="55" t="s">
        <v>78</v>
      </c>
      <c r="W13" s="16" t="s">
        <v>79</v>
      </c>
      <c r="X13" s="21" t="s">
        <v>80</v>
      </c>
      <c r="Y13" s="16"/>
    </row>
    <row r="14" s="2" customFormat="1" ht="100" customHeight="1" spans="1:25">
      <c r="A14" s="16">
        <v>8</v>
      </c>
      <c r="B14" s="16" t="s">
        <v>81</v>
      </c>
      <c r="C14" s="25" t="s">
        <v>82</v>
      </c>
      <c r="D14" s="16" t="s">
        <v>32</v>
      </c>
      <c r="E14" s="16" t="s">
        <v>75</v>
      </c>
      <c r="F14" s="16" t="s">
        <v>34</v>
      </c>
      <c r="G14" s="19" t="s">
        <v>83</v>
      </c>
      <c r="H14" s="19" t="s">
        <v>84</v>
      </c>
      <c r="I14" s="46" t="s">
        <v>46</v>
      </c>
      <c r="J14" s="16">
        <v>1</v>
      </c>
      <c r="K14" s="16">
        <f t="shared" si="2"/>
        <v>390</v>
      </c>
      <c r="L14" s="16">
        <f t="shared" si="3"/>
        <v>390</v>
      </c>
      <c r="M14" s="46">
        <v>390</v>
      </c>
      <c r="N14" s="47"/>
      <c r="O14" s="47"/>
      <c r="P14" s="47"/>
      <c r="Q14" s="47"/>
      <c r="R14" s="47"/>
      <c r="S14" s="16"/>
      <c r="T14" s="16"/>
      <c r="U14" s="16"/>
      <c r="V14" s="55" t="s">
        <v>78</v>
      </c>
      <c r="W14" s="16" t="s">
        <v>79</v>
      </c>
      <c r="X14" s="22" t="s">
        <v>85</v>
      </c>
      <c r="Y14" s="16"/>
    </row>
    <row r="15" s="2" customFormat="1" ht="100" customHeight="1" spans="1:25">
      <c r="A15" s="16">
        <v>9</v>
      </c>
      <c r="B15" s="16" t="s">
        <v>86</v>
      </c>
      <c r="C15" s="17" t="s">
        <v>87</v>
      </c>
      <c r="D15" s="16" t="s">
        <v>32</v>
      </c>
      <c r="E15" s="16" t="s">
        <v>33</v>
      </c>
      <c r="F15" s="16" t="s">
        <v>34</v>
      </c>
      <c r="G15" s="26" t="s">
        <v>88</v>
      </c>
      <c r="H15" s="19" t="s">
        <v>89</v>
      </c>
      <c r="I15" s="46" t="s">
        <v>37</v>
      </c>
      <c r="J15" s="16">
        <v>275.12</v>
      </c>
      <c r="K15" s="16">
        <f t="shared" ref="K15:K42" si="4">L15+S15+T15+U15</f>
        <v>280</v>
      </c>
      <c r="L15" s="16">
        <f t="shared" ref="L15:L42" si="5">M15+N15+O15</f>
        <v>280</v>
      </c>
      <c r="M15" s="46">
        <v>280</v>
      </c>
      <c r="N15" s="47"/>
      <c r="O15" s="47"/>
      <c r="P15" s="47"/>
      <c r="Q15" s="47"/>
      <c r="R15" s="47"/>
      <c r="S15" s="16"/>
      <c r="T15" s="16"/>
      <c r="U15" s="16"/>
      <c r="V15" s="16" t="s">
        <v>90</v>
      </c>
      <c r="W15" s="16" t="s">
        <v>91</v>
      </c>
      <c r="X15" s="21" t="s">
        <v>92</v>
      </c>
      <c r="Y15" s="59"/>
    </row>
    <row r="16" s="2" customFormat="1" ht="100" customHeight="1" spans="1:25">
      <c r="A16" s="16">
        <v>10</v>
      </c>
      <c r="B16" s="16" t="s">
        <v>93</v>
      </c>
      <c r="C16" s="20" t="s">
        <v>94</v>
      </c>
      <c r="D16" s="16" t="s">
        <v>32</v>
      </c>
      <c r="E16" s="16" t="s">
        <v>33</v>
      </c>
      <c r="F16" s="16" t="s">
        <v>34</v>
      </c>
      <c r="G16" s="22" t="s">
        <v>95</v>
      </c>
      <c r="H16" s="22" t="s">
        <v>96</v>
      </c>
      <c r="I16" s="16" t="s">
        <v>37</v>
      </c>
      <c r="J16" s="16">
        <v>100000</v>
      </c>
      <c r="K16" s="16">
        <f t="shared" si="4"/>
        <v>10000</v>
      </c>
      <c r="L16" s="16">
        <f t="shared" si="5"/>
        <v>10000</v>
      </c>
      <c r="M16" s="16">
        <v>10000</v>
      </c>
      <c r="N16" s="47"/>
      <c r="O16" s="47"/>
      <c r="P16" s="47"/>
      <c r="Q16" s="47"/>
      <c r="R16" s="47"/>
      <c r="S16" s="16"/>
      <c r="T16" s="16"/>
      <c r="U16" s="16"/>
      <c r="V16" s="56" t="s">
        <v>97</v>
      </c>
      <c r="W16" s="46" t="s">
        <v>98</v>
      </c>
      <c r="X16" s="57" t="s">
        <v>99</v>
      </c>
      <c r="Y16" s="16"/>
    </row>
    <row r="17" s="2" customFormat="1" ht="100" customHeight="1" spans="1:25">
      <c r="A17" s="16">
        <v>11</v>
      </c>
      <c r="B17" s="16" t="s">
        <v>100</v>
      </c>
      <c r="C17" s="20" t="s">
        <v>101</v>
      </c>
      <c r="D17" s="16" t="s">
        <v>32</v>
      </c>
      <c r="E17" s="16" t="s">
        <v>33</v>
      </c>
      <c r="F17" s="16" t="s">
        <v>34</v>
      </c>
      <c r="G17" s="22" t="s">
        <v>95</v>
      </c>
      <c r="H17" s="22" t="s">
        <v>102</v>
      </c>
      <c r="I17" s="49" t="s">
        <v>37</v>
      </c>
      <c r="J17" s="16">
        <v>25000</v>
      </c>
      <c r="K17" s="16">
        <f t="shared" si="4"/>
        <v>1500</v>
      </c>
      <c r="L17" s="16">
        <f t="shared" si="5"/>
        <v>1500</v>
      </c>
      <c r="M17" s="16">
        <v>1500</v>
      </c>
      <c r="N17" s="47"/>
      <c r="O17" s="47"/>
      <c r="P17" s="47"/>
      <c r="Q17" s="47"/>
      <c r="R17" s="47"/>
      <c r="S17" s="16"/>
      <c r="T17" s="16"/>
      <c r="U17" s="16"/>
      <c r="V17" s="56" t="s">
        <v>97</v>
      </c>
      <c r="W17" s="46" t="s">
        <v>98</v>
      </c>
      <c r="X17" s="22" t="s">
        <v>103</v>
      </c>
      <c r="Y17" s="59"/>
    </row>
    <row r="18" s="2" customFormat="1" ht="100" customHeight="1" spans="1:25">
      <c r="A18" s="16">
        <v>12</v>
      </c>
      <c r="B18" s="16" t="s">
        <v>104</v>
      </c>
      <c r="C18" s="20" t="s">
        <v>105</v>
      </c>
      <c r="D18" s="16" t="s">
        <v>32</v>
      </c>
      <c r="E18" s="16" t="s">
        <v>106</v>
      </c>
      <c r="F18" s="16" t="s">
        <v>34</v>
      </c>
      <c r="G18" s="24" t="s">
        <v>107</v>
      </c>
      <c r="H18" s="19" t="s">
        <v>108</v>
      </c>
      <c r="I18" s="16" t="s">
        <v>109</v>
      </c>
      <c r="J18" s="16">
        <v>645</v>
      </c>
      <c r="K18" s="16">
        <f t="shared" si="4"/>
        <v>64.5</v>
      </c>
      <c r="L18" s="16">
        <f t="shared" si="5"/>
        <v>64.5</v>
      </c>
      <c r="M18" s="16">
        <v>64.5</v>
      </c>
      <c r="N18" s="47"/>
      <c r="O18" s="47"/>
      <c r="P18" s="47"/>
      <c r="Q18" s="47"/>
      <c r="R18" s="47"/>
      <c r="S18" s="16"/>
      <c r="T18" s="16"/>
      <c r="U18" s="16"/>
      <c r="V18" s="16" t="s">
        <v>110</v>
      </c>
      <c r="W18" s="54" t="s">
        <v>111</v>
      </c>
      <c r="X18" s="21" t="s">
        <v>112</v>
      </c>
      <c r="Y18" s="59"/>
    </row>
    <row r="19" s="2" customFormat="1" ht="100" customHeight="1" spans="1:25">
      <c r="A19" s="16">
        <v>13</v>
      </c>
      <c r="B19" s="16" t="s">
        <v>113</v>
      </c>
      <c r="C19" s="20" t="s">
        <v>114</v>
      </c>
      <c r="D19" s="16" t="s">
        <v>32</v>
      </c>
      <c r="E19" s="16" t="s">
        <v>33</v>
      </c>
      <c r="F19" s="16" t="s">
        <v>34</v>
      </c>
      <c r="G19" s="22" t="s">
        <v>115</v>
      </c>
      <c r="H19" s="19" t="s">
        <v>116</v>
      </c>
      <c r="I19" s="16" t="s">
        <v>46</v>
      </c>
      <c r="J19" s="16">
        <v>330</v>
      </c>
      <c r="K19" s="16">
        <f t="shared" si="4"/>
        <v>15000</v>
      </c>
      <c r="L19" s="16">
        <f t="shared" si="5"/>
        <v>15000</v>
      </c>
      <c r="M19" s="16">
        <v>15000</v>
      </c>
      <c r="N19" s="47"/>
      <c r="O19" s="47"/>
      <c r="P19" s="47"/>
      <c r="Q19" s="47"/>
      <c r="R19" s="47"/>
      <c r="S19" s="16"/>
      <c r="T19" s="16"/>
      <c r="U19" s="16"/>
      <c r="V19" s="16" t="s">
        <v>117</v>
      </c>
      <c r="W19" s="16" t="s">
        <v>118</v>
      </c>
      <c r="X19" s="21" t="s">
        <v>119</v>
      </c>
      <c r="Y19" s="14"/>
    </row>
    <row r="20" s="2" customFormat="1" ht="100" customHeight="1" spans="1:25">
      <c r="A20" s="16">
        <v>14</v>
      </c>
      <c r="B20" s="16" t="s">
        <v>120</v>
      </c>
      <c r="C20" s="20" t="s">
        <v>121</v>
      </c>
      <c r="D20" s="16" t="s">
        <v>32</v>
      </c>
      <c r="E20" s="16" t="s">
        <v>33</v>
      </c>
      <c r="F20" s="16" t="s">
        <v>34</v>
      </c>
      <c r="G20" s="22" t="s">
        <v>122</v>
      </c>
      <c r="H20" s="19" t="s">
        <v>123</v>
      </c>
      <c r="I20" s="16" t="s">
        <v>69</v>
      </c>
      <c r="J20" s="16">
        <v>19140</v>
      </c>
      <c r="K20" s="16">
        <f t="shared" si="4"/>
        <v>2600</v>
      </c>
      <c r="L20" s="16">
        <f t="shared" si="5"/>
        <v>2600</v>
      </c>
      <c r="M20" s="16">
        <v>2600</v>
      </c>
      <c r="N20" s="47"/>
      <c r="O20" s="47"/>
      <c r="P20" s="47"/>
      <c r="Q20" s="47"/>
      <c r="R20" s="47"/>
      <c r="S20" s="16"/>
      <c r="T20" s="16"/>
      <c r="U20" s="16"/>
      <c r="V20" s="16" t="s">
        <v>117</v>
      </c>
      <c r="W20" s="16" t="s">
        <v>118</v>
      </c>
      <c r="X20" s="21" t="s">
        <v>124</v>
      </c>
      <c r="Y20" s="59"/>
    </row>
    <row r="21" s="1" customFormat="1" ht="100" customHeight="1" spans="1:25">
      <c r="A21" s="16">
        <v>15</v>
      </c>
      <c r="B21" s="16" t="s">
        <v>125</v>
      </c>
      <c r="C21" s="20" t="s">
        <v>126</v>
      </c>
      <c r="D21" s="16" t="s">
        <v>32</v>
      </c>
      <c r="E21" s="16" t="s">
        <v>33</v>
      </c>
      <c r="F21" s="16" t="s">
        <v>34</v>
      </c>
      <c r="G21" s="22" t="s">
        <v>122</v>
      </c>
      <c r="H21" s="22" t="s">
        <v>127</v>
      </c>
      <c r="I21" s="14" t="s">
        <v>46</v>
      </c>
      <c r="J21" s="14">
        <v>125</v>
      </c>
      <c r="K21" s="16">
        <f t="shared" si="4"/>
        <v>15000</v>
      </c>
      <c r="L21" s="16">
        <f t="shared" si="5"/>
        <v>5000</v>
      </c>
      <c r="M21" s="14">
        <v>5000</v>
      </c>
      <c r="N21" s="47"/>
      <c r="O21" s="47"/>
      <c r="P21" s="47"/>
      <c r="Q21" s="47"/>
      <c r="R21" s="47"/>
      <c r="S21" s="14"/>
      <c r="T21" s="14">
        <v>10000</v>
      </c>
      <c r="U21" s="14"/>
      <c r="V21" s="16" t="s">
        <v>117</v>
      </c>
      <c r="W21" s="16" t="s">
        <v>118</v>
      </c>
      <c r="X21" s="22" t="s">
        <v>128</v>
      </c>
      <c r="Y21" s="14"/>
    </row>
    <row r="22" s="2" customFormat="1" ht="358" customHeight="1" spans="1:25">
      <c r="A22" s="16">
        <v>16</v>
      </c>
      <c r="B22" s="16" t="s">
        <v>129</v>
      </c>
      <c r="C22" s="20" t="s">
        <v>130</v>
      </c>
      <c r="D22" s="16" t="s">
        <v>32</v>
      </c>
      <c r="E22" s="16" t="s">
        <v>43</v>
      </c>
      <c r="F22" s="16" t="s">
        <v>34</v>
      </c>
      <c r="G22" s="24" t="s">
        <v>131</v>
      </c>
      <c r="H22" s="19" t="s">
        <v>132</v>
      </c>
      <c r="I22" s="16" t="s">
        <v>46</v>
      </c>
      <c r="J22" s="16">
        <v>4</v>
      </c>
      <c r="K22" s="16">
        <f t="shared" si="4"/>
        <v>700</v>
      </c>
      <c r="L22" s="16">
        <f t="shared" si="5"/>
        <v>700</v>
      </c>
      <c r="M22" s="16">
        <v>700</v>
      </c>
      <c r="N22" s="47"/>
      <c r="O22" s="47"/>
      <c r="P22" s="47"/>
      <c r="Q22" s="47"/>
      <c r="R22" s="47"/>
      <c r="S22" s="16"/>
      <c r="T22" s="16"/>
      <c r="U22" s="16"/>
      <c r="V22" s="16" t="s">
        <v>47</v>
      </c>
      <c r="W22" s="16" t="s">
        <v>48</v>
      </c>
      <c r="X22" s="22" t="s">
        <v>133</v>
      </c>
      <c r="Y22" s="16"/>
    </row>
    <row r="23" s="2" customFormat="1" ht="100" customHeight="1" spans="1:25">
      <c r="A23" s="16">
        <v>17</v>
      </c>
      <c r="B23" s="16" t="s">
        <v>134</v>
      </c>
      <c r="C23" s="20" t="s">
        <v>135</v>
      </c>
      <c r="D23" s="16" t="s">
        <v>32</v>
      </c>
      <c r="E23" s="16" t="s">
        <v>43</v>
      </c>
      <c r="F23" s="16" t="s">
        <v>34</v>
      </c>
      <c r="G23" s="24" t="s">
        <v>136</v>
      </c>
      <c r="H23" s="22" t="s">
        <v>137</v>
      </c>
      <c r="I23" s="16" t="s">
        <v>69</v>
      </c>
      <c r="J23" s="16">
        <v>15000</v>
      </c>
      <c r="K23" s="16">
        <f t="shared" si="4"/>
        <v>10000</v>
      </c>
      <c r="L23" s="16">
        <f t="shared" si="5"/>
        <v>4000</v>
      </c>
      <c r="M23" s="16">
        <v>4000</v>
      </c>
      <c r="N23" s="47"/>
      <c r="O23" s="47"/>
      <c r="P23" s="47"/>
      <c r="Q23" s="47"/>
      <c r="R23" s="47"/>
      <c r="S23" s="16"/>
      <c r="T23" s="16">
        <v>6000</v>
      </c>
      <c r="U23" s="16"/>
      <c r="V23" s="16" t="s">
        <v>138</v>
      </c>
      <c r="W23" s="16" t="s">
        <v>139</v>
      </c>
      <c r="X23" s="21" t="s">
        <v>140</v>
      </c>
      <c r="Y23" s="59"/>
    </row>
    <row r="24" s="2" customFormat="1" ht="100" customHeight="1" spans="1:25">
      <c r="A24" s="16">
        <v>18</v>
      </c>
      <c r="B24" s="16" t="s">
        <v>141</v>
      </c>
      <c r="C24" s="23" t="s">
        <v>142</v>
      </c>
      <c r="D24" s="16" t="s">
        <v>32</v>
      </c>
      <c r="E24" s="16" t="s">
        <v>43</v>
      </c>
      <c r="F24" s="16" t="s">
        <v>34</v>
      </c>
      <c r="G24" s="24" t="s">
        <v>143</v>
      </c>
      <c r="H24" s="24" t="s">
        <v>144</v>
      </c>
      <c r="I24" s="16" t="s">
        <v>37</v>
      </c>
      <c r="J24" s="16">
        <v>60</v>
      </c>
      <c r="K24" s="16">
        <f t="shared" si="4"/>
        <v>5000</v>
      </c>
      <c r="L24" s="16">
        <f t="shared" si="5"/>
        <v>1000</v>
      </c>
      <c r="M24" s="16">
        <v>1000</v>
      </c>
      <c r="N24" s="47"/>
      <c r="O24" s="47"/>
      <c r="P24" s="47"/>
      <c r="Q24" s="47"/>
      <c r="R24" s="47"/>
      <c r="S24" s="16"/>
      <c r="T24" s="16">
        <v>4000</v>
      </c>
      <c r="U24" s="16"/>
      <c r="V24" s="16" t="s">
        <v>47</v>
      </c>
      <c r="W24" s="16" t="s">
        <v>48</v>
      </c>
      <c r="X24" s="22" t="s">
        <v>145</v>
      </c>
      <c r="Y24" s="59"/>
    </row>
    <row r="25" s="2" customFormat="1" ht="320" customHeight="1" spans="1:25">
      <c r="A25" s="16">
        <v>19</v>
      </c>
      <c r="B25" s="16" t="s">
        <v>146</v>
      </c>
      <c r="C25" s="17" t="s">
        <v>147</v>
      </c>
      <c r="D25" s="16" t="s">
        <v>32</v>
      </c>
      <c r="E25" s="16" t="s">
        <v>148</v>
      </c>
      <c r="F25" s="16" t="s">
        <v>34</v>
      </c>
      <c r="G25" s="26" t="s">
        <v>149</v>
      </c>
      <c r="H25" s="27" t="s">
        <v>150</v>
      </c>
      <c r="I25" s="46" t="s">
        <v>151</v>
      </c>
      <c r="J25" s="16">
        <v>45.04</v>
      </c>
      <c r="K25" s="16">
        <f t="shared" si="4"/>
        <v>2626</v>
      </c>
      <c r="L25" s="16">
        <f t="shared" si="5"/>
        <v>2626</v>
      </c>
      <c r="M25" s="46">
        <v>380</v>
      </c>
      <c r="N25" s="47">
        <v>2246</v>
      </c>
      <c r="O25" s="47"/>
      <c r="P25" s="47"/>
      <c r="Q25" s="47"/>
      <c r="R25" s="47"/>
      <c r="S25" s="16"/>
      <c r="T25" s="16"/>
      <c r="U25" s="16"/>
      <c r="V25" s="16" t="s">
        <v>152</v>
      </c>
      <c r="W25" s="16" t="s">
        <v>153</v>
      </c>
      <c r="X25" s="22" t="s">
        <v>154</v>
      </c>
      <c r="Y25" s="59"/>
    </row>
    <row r="26" s="2" customFormat="1" ht="90" customHeight="1" spans="1:25">
      <c r="A26" s="16">
        <v>20</v>
      </c>
      <c r="B26" s="16" t="s">
        <v>155</v>
      </c>
      <c r="C26" s="28" t="s">
        <v>156</v>
      </c>
      <c r="D26" s="16" t="s">
        <v>32</v>
      </c>
      <c r="E26" s="16" t="s">
        <v>157</v>
      </c>
      <c r="F26" s="16" t="s">
        <v>34</v>
      </c>
      <c r="G26" s="24" t="s">
        <v>158</v>
      </c>
      <c r="H26" s="24" t="s">
        <v>159</v>
      </c>
      <c r="I26" s="16" t="s">
        <v>151</v>
      </c>
      <c r="J26" s="50">
        <v>13.138</v>
      </c>
      <c r="K26" s="16">
        <f t="shared" si="4"/>
        <v>1800</v>
      </c>
      <c r="L26" s="16">
        <f t="shared" si="5"/>
        <v>1800</v>
      </c>
      <c r="M26" s="51">
        <v>1800</v>
      </c>
      <c r="N26" s="47"/>
      <c r="O26" s="47"/>
      <c r="P26" s="47"/>
      <c r="Q26" s="47"/>
      <c r="R26" s="47"/>
      <c r="S26" s="46"/>
      <c r="T26" s="16"/>
      <c r="U26" s="16"/>
      <c r="V26" s="16" t="s">
        <v>160</v>
      </c>
      <c r="W26" s="16" t="s">
        <v>161</v>
      </c>
      <c r="X26" s="22" t="s">
        <v>162</v>
      </c>
      <c r="Y26" s="59"/>
    </row>
    <row r="27" s="2" customFormat="1" ht="70" customHeight="1" spans="1:25">
      <c r="A27" s="16">
        <v>21</v>
      </c>
      <c r="B27" s="16" t="s">
        <v>163</v>
      </c>
      <c r="C27" s="28" t="s">
        <v>164</v>
      </c>
      <c r="D27" s="16" t="s">
        <v>32</v>
      </c>
      <c r="E27" s="16" t="s">
        <v>157</v>
      </c>
      <c r="F27" s="16" t="s">
        <v>34</v>
      </c>
      <c r="G27" s="24" t="s">
        <v>165</v>
      </c>
      <c r="H27" s="24" t="s">
        <v>166</v>
      </c>
      <c r="I27" s="16" t="s">
        <v>151</v>
      </c>
      <c r="J27" s="50">
        <v>8.081</v>
      </c>
      <c r="K27" s="16">
        <f t="shared" si="4"/>
        <v>1098.03</v>
      </c>
      <c r="L27" s="16">
        <f t="shared" si="5"/>
        <v>1098.03</v>
      </c>
      <c r="M27" s="51">
        <v>1098.03</v>
      </c>
      <c r="N27" s="47"/>
      <c r="O27" s="47"/>
      <c r="P27" s="47"/>
      <c r="Q27" s="47"/>
      <c r="R27" s="47"/>
      <c r="S27" s="46"/>
      <c r="T27" s="16"/>
      <c r="U27" s="16"/>
      <c r="V27" s="16" t="s">
        <v>160</v>
      </c>
      <c r="W27" s="16" t="s">
        <v>161</v>
      </c>
      <c r="X27" s="22" t="s">
        <v>162</v>
      </c>
      <c r="Y27" s="59"/>
    </row>
    <row r="28" s="2" customFormat="1" ht="70" customHeight="1" spans="1:25">
      <c r="A28" s="16">
        <v>22</v>
      </c>
      <c r="B28" s="16" t="s">
        <v>167</v>
      </c>
      <c r="C28" s="28" t="s">
        <v>168</v>
      </c>
      <c r="D28" s="16" t="s">
        <v>32</v>
      </c>
      <c r="E28" s="16" t="s">
        <v>157</v>
      </c>
      <c r="F28" s="16" t="s">
        <v>34</v>
      </c>
      <c r="G28" s="24" t="s">
        <v>169</v>
      </c>
      <c r="H28" s="24" t="s">
        <v>170</v>
      </c>
      <c r="I28" s="16" t="s">
        <v>151</v>
      </c>
      <c r="J28" s="50">
        <v>7.635</v>
      </c>
      <c r="K28" s="16">
        <f t="shared" si="4"/>
        <v>1092.9</v>
      </c>
      <c r="L28" s="16">
        <f t="shared" si="5"/>
        <v>1092.9</v>
      </c>
      <c r="M28" s="51">
        <v>1092.9</v>
      </c>
      <c r="N28" s="47"/>
      <c r="O28" s="47"/>
      <c r="P28" s="47"/>
      <c r="Q28" s="47"/>
      <c r="R28" s="47"/>
      <c r="S28" s="46"/>
      <c r="T28" s="16"/>
      <c r="U28" s="16"/>
      <c r="V28" s="16" t="s">
        <v>171</v>
      </c>
      <c r="W28" s="16" t="s">
        <v>161</v>
      </c>
      <c r="X28" s="22" t="s">
        <v>162</v>
      </c>
      <c r="Y28" s="59"/>
    </row>
    <row r="29" s="2" customFormat="1" ht="70" customHeight="1" spans="1:25">
      <c r="A29" s="16">
        <v>23</v>
      </c>
      <c r="B29" s="16" t="s">
        <v>172</v>
      </c>
      <c r="C29" s="28" t="s">
        <v>173</v>
      </c>
      <c r="D29" s="16" t="s">
        <v>32</v>
      </c>
      <c r="E29" s="16" t="s">
        <v>157</v>
      </c>
      <c r="F29" s="16" t="s">
        <v>34</v>
      </c>
      <c r="G29" s="24" t="s">
        <v>174</v>
      </c>
      <c r="H29" s="24" t="s">
        <v>175</v>
      </c>
      <c r="I29" s="16" t="s">
        <v>151</v>
      </c>
      <c r="J29" s="50">
        <v>8.277</v>
      </c>
      <c r="K29" s="16">
        <f t="shared" si="4"/>
        <v>1151.13</v>
      </c>
      <c r="L29" s="16">
        <f t="shared" si="5"/>
        <v>1151.13</v>
      </c>
      <c r="M29" s="51">
        <v>1151.13</v>
      </c>
      <c r="N29" s="47"/>
      <c r="O29" s="47"/>
      <c r="P29" s="47"/>
      <c r="Q29" s="47"/>
      <c r="R29" s="47"/>
      <c r="S29" s="46"/>
      <c r="T29" s="16"/>
      <c r="U29" s="16"/>
      <c r="V29" s="16" t="s">
        <v>171</v>
      </c>
      <c r="W29" s="16" t="s">
        <v>161</v>
      </c>
      <c r="X29" s="22" t="s">
        <v>162</v>
      </c>
      <c r="Y29" s="59"/>
    </row>
    <row r="30" s="2" customFormat="1" ht="70" customHeight="1" spans="1:25">
      <c r="A30" s="16">
        <v>24</v>
      </c>
      <c r="B30" s="16" t="s">
        <v>176</v>
      </c>
      <c r="C30" s="28" t="s">
        <v>177</v>
      </c>
      <c r="D30" s="16" t="s">
        <v>32</v>
      </c>
      <c r="E30" s="16" t="s">
        <v>157</v>
      </c>
      <c r="F30" s="16" t="s">
        <v>34</v>
      </c>
      <c r="G30" s="24" t="s">
        <v>178</v>
      </c>
      <c r="H30" s="24" t="s">
        <v>179</v>
      </c>
      <c r="I30" s="16" t="s">
        <v>151</v>
      </c>
      <c r="J30" s="50">
        <v>12.363</v>
      </c>
      <c r="K30" s="16">
        <f t="shared" si="4"/>
        <v>1638.88</v>
      </c>
      <c r="L30" s="16">
        <f t="shared" si="5"/>
        <v>1638.88</v>
      </c>
      <c r="M30" s="51">
        <v>1638.88</v>
      </c>
      <c r="N30" s="47"/>
      <c r="O30" s="47"/>
      <c r="P30" s="47"/>
      <c r="Q30" s="47"/>
      <c r="R30" s="47"/>
      <c r="S30" s="46"/>
      <c r="T30" s="16"/>
      <c r="U30" s="16"/>
      <c r="V30" s="16" t="s">
        <v>180</v>
      </c>
      <c r="W30" s="16" t="s">
        <v>161</v>
      </c>
      <c r="X30" s="22" t="s">
        <v>162</v>
      </c>
      <c r="Y30" s="59"/>
    </row>
    <row r="31" s="2" customFormat="1" ht="70" customHeight="1" spans="1:25">
      <c r="A31" s="16">
        <v>25</v>
      </c>
      <c r="B31" s="16" t="s">
        <v>181</v>
      </c>
      <c r="C31" s="28" t="s">
        <v>182</v>
      </c>
      <c r="D31" s="16" t="s">
        <v>32</v>
      </c>
      <c r="E31" s="16" t="s">
        <v>157</v>
      </c>
      <c r="F31" s="16" t="s">
        <v>34</v>
      </c>
      <c r="G31" s="24" t="s">
        <v>183</v>
      </c>
      <c r="H31" s="24" t="s">
        <v>184</v>
      </c>
      <c r="I31" s="16" t="s">
        <v>151</v>
      </c>
      <c r="J31" s="50">
        <v>5.86</v>
      </c>
      <c r="K31" s="16">
        <f t="shared" si="4"/>
        <v>831.75</v>
      </c>
      <c r="L31" s="16">
        <f t="shared" si="5"/>
        <v>831.75</v>
      </c>
      <c r="M31" s="51">
        <v>831.75</v>
      </c>
      <c r="N31" s="47"/>
      <c r="O31" s="47"/>
      <c r="P31" s="47"/>
      <c r="Q31" s="47"/>
      <c r="R31" s="47"/>
      <c r="S31" s="46"/>
      <c r="T31" s="16"/>
      <c r="U31" s="16"/>
      <c r="V31" s="16" t="s">
        <v>185</v>
      </c>
      <c r="W31" s="16" t="s">
        <v>161</v>
      </c>
      <c r="X31" s="22" t="s">
        <v>162</v>
      </c>
      <c r="Y31" s="59"/>
    </row>
    <row r="32" s="2" customFormat="1" ht="80" customHeight="1" spans="1:25">
      <c r="A32" s="16">
        <v>26</v>
      </c>
      <c r="B32" s="16" t="s">
        <v>186</v>
      </c>
      <c r="C32" s="28" t="s">
        <v>187</v>
      </c>
      <c r="D32" s="16" t="s">
        <v>32</v>
      </c>
      <c r="E32" s="16" t="s">
        <v>157</v>
      </c>
      <c r="F32" s="16" t="s">
        <v>34</v>
      </c>
      <c r="G32" s="29" t="s">
        <v>188</v>
      </c>
      <c r="H32" s="28" t="s">
        <v>189</v>
      </c>
      <c r="I32" s="16" t="s">
        <v>151</v>
      </c>
      <c r="J32" s="16">
        <v>88.13</v>
      </c>
      <c r="K32" s="16">
        <f t="shared" si="4"/>
        <v>1200</v>
      </c>
      <c r="L32" s="16">
        <f t="shared" si="5"/>
        <v>1200</v>
      </c>
      <c r="M32" s="46">
        <v>1200</v>
      </c>
      <c r="N32" s="47"/>
      <c r="O32" s="47"/>
      <c r="P32" s="47"/>
      <c r="Q32" s="47"/>
      <c r="R32" s="47"/>
      <c r="S32" s="16"/>
      <c r="T32" s="16"/>
      <c r="U32" s="16"/>
      <c r="V32" s="16" t="s">
        <v>190</v>
      </c>
      <c r="W32" s="16" t="s">
        <v>161</v>
      </c>
      <c r="X32" s="22" t="s">
        <v>162</v>
      </c>
      <c r="Y32" s="59"/>
    </row>
    <row r="33" s="2" customFormat="1" ht="80" customHeight="1" spans="1:25">
      <c r="A33" s="16">
        <v>27</v>
      </c>
      <c r="B33" s="16" t="s">
        <v>191</v>
      </c>
      <c r="C33" s="28" t="s">
        <v>192</v>
      </c>
      <c r="D33" s="16" t="s">
        <v>32</v>
      </c>
      <c r="E33" s="16" t="s">
        <v>157</v>
      </c>
      <c r="F33" s="16" t="s">
        <v>34</v>
      </c>
      <c r="G33" s="26" t="s">
        <v>193</v>
      </c>
      <c r="H33" s="28" t="s">
        <v>194</v>
      </c>
      <c r="I33" s="16" t="s">
        <v>151</v>
      </c>
      <c r="J33" s="16">
        <v>54.5</v>
      </c>
      <c r="K33" s="16">
        <f t="shared" si="4"/>
        <v>800</v>
      </c>
      <c r="L33" s="16">
        <f t="shared" si="5"/>
        <v>800</v>
      </c>
      <c r="M33" s="46">
        <v>800</v>
      </c>
      <c r="N33" s="47"/>
      <c r="O33" s="47"/>
      <c r="P33" s="47"/>
      <c r="Q33" s="47"/>
      <c r="R33" s="47"/>
      <c r="S33" s="16"/>
      <c r="T33" s="16"/>
      <c r="U33" s="16"/>
      <c r="V33" s="16" t="s">
        <v>195</v>
      </c>
      <c r="W33" s="16" t="s">
        <v>161</v>
      </c>
      <c r="X33" s="22" t="s">
        <v>162</v>
      </c>
      <c r="Y33" s="59"/>
    </row>
    <row r="34" s="2" customFormat="1" ht="80" customHeight="1" spans="1:25">
      <c r="A34" s="16">
        <v>28</v>
      </c>
      <c r="B34" s="16" t="s">
        <v>196</v>
      </c>
      <c r="C34" s="28" t="s">
        <v>197</v>
      </c>
      <c r="D34" s="16" t="s">
        <v>32</v>
      </c>
      <c r="E34" s="16" t="s">
        <v>157</v>
      </c>
      <c r="F34" s="16" t="s">
        <v>34</v>
      </c>
      <c r="G34" s="26" t="s">
        <v>198</v>
      </c>
      <c r="H34" s="28" t="s">
        <v>199</v>
      </c>
      <c r="I34" s="16" t="s">
        <v>151</v>
      </c>
      <c r="J34" s="16">
        <v>56.895</v>
      </c>
      <c r="K34" s="16">
        <f t="shared" si="4"/>
        <v>800</v>
      </c>
      <c r="L34" s="16">
        <f t="shared" si="5"/>
        <v>800</v>
      </c>
      <c r="M34" s="46">
        <v>800</v>
      </c>
      <c r="N34" s="47"/>
      <c r="O34" s="47"/>
      <c r="P34" s="47"/>
      <c r="Q34" s="47"/>
      <c r="R34" s="47"/>
      <c r="S34" s="16"/>
      <c r="T34" s="16"/>
      <c r="U34" s="16"/>
      <c r="V34" s="16" t="s">
        <v>185</v>
      </c>
      <c r="W34" s="16" t="s">
        <v>161</v>
      </c>
      <c r="X34" s="22" t="s">
        <v>162</v>
      </c>
      <c r="Y34" s="59"/>
    </row>
    <row r="35" s="2" customFormat="1" ht="80" customHeight="1" spans="1:25">
      <c r="A35" s="16">
        <v>29</v>
      </c>
      <c r="B35" s="16" t="s">
        <v>200</v>
      </c>
      <c r="C35" s="28" t="s">
        <v>201</v>
      </c>
      <c r="D35" s="16" t="s">
        <v>32</v>
      </c>
      <c r="E35" s="16" t="s">
        <v>157</v>
      </c>
      <c r="F35" s="16" t="s">
        <v>34</v>
      </c>
      <c r="G35" s="26" t="s">
        <v>202</v>
      </c>
      <c r="H35" s="28" t="s">
        <v>203</v>
      </c>
      <c r="I35" s="16" t="s">
        <v>151</v>
      </c>
      <c r="J35" s="16">
        <v>72.7</v>
      </c>
      <c r="K35" s="16">
        <f t="shared" si="4"/>
        <v>1000</v>
      </c>
      <c r="L35" s="16">
        <f t="shared" si="5"/>
        <v>1000</v>
      </c>
      <c r="M35" s="46">
        <v>1000</v>
      </c>
      <c r="N35" s="47"/>
      <c r="O35" s="47"/>
      <c r="P35" s="47"/>
      <c r="Q35" s="47"/>
      <c r="R35" s="47"/>
      <c r="S35" s="16"/>
      <c r="T35" s="16"/>
      <c r="U35" s="16"/>
      <c r="V35" s="16" t="s">
        <v>204</v>
      </c>
      <c r="W35" s="16" t="s">
        <v>161</v>
      </c>
      <c r="X35" s="22" t="s">
        <v>162</v>
      </c>
      <c r="Y35" s="59"/>
    </row>
    <row r="36" s="2" customFormat="1" ht="80" customHeight="1" spans="1:25">
      <c r="A36" s="16">
        <v>30</v>
      </c>
      <c r="B36" s="16" t="s">
        <v>205</v>
      </c>
      <c r="C36" s="28" t="s">
        <v>206</v>
      </c>
      <c r="D36" s="16" t="s">
        <v>32</v>
      </c>
      <c r="E36" s="16" t="s">
        <v>157</v>
      </c>
      <c r="F36" s="16" t="s">
        <v>34</v>
      </c>
      <c r="G36" s="26" t="s">
        <v>207</v>
      </c>
      <c r="H36" s="28" t="s">
        <v>208</v>
      </c>
      <c r="I36" s="16" t="s">
        <v>151</v>
      </c>
      <c r="J36" s="16">
        <v>52.93</v>
      </c>
      <c r="K36" s="16">
        <f t="shared" si="4"/>
        <v>900</v>
      </c>
      <c r="L36" s="16">
        <f t="shared" si="5"/>
        <v>900</v>
      </c>
      <c r="M36" s="46">
        <v>900</v>
      </c>
      <c r="N36" s="47"/>
      <c r="O36" s="47"/>
      <c r="P36" s="47"/>
      <c r="Q36" s="47"/>
      <c r="R36" s="47"/>
      <c r="S36" s="16"/>
      <c r="T36" s="16"/>
      <c r="U36" s="16"/>
      <c r="V36" s="16" t="s">
        <v>209</v>
      </c>
      <c r="W36" s="16" t="s">
        <v>161</v>
      </c>
      <c r="X36" s="22" t="s">
        <v>162</v>
      </c>
      <c r="Y36" s="59"/>
    </row>
    <row r="37" s="2" customFormat="1" ht="73" customHeight="1" spans="1:25">
      <c r="A37" s="16">
        <v>31</v>
      </c>
      <c r="B37" s="16" t="s">
        <v>210</v>
      </c>
      <c r="C37" s="20" t="s">
        <v>211</v>
      </c>
      <c r="D37" s="24" t="s">
        <v>32</v>
      </c>
      <c r="E37" s="24" t="s">
        <v>212</v>
      </c>
      <c r="F37" s="30" t="s">
        <v>34</v>
      </c>
      <c r="G37" s="24" t="s">
        <v>213</v>
      </c>
      <c r="H37" s="31" t="s">
        <v>214</v>
      </c>
      <c r="I37" s="30" t="s">
        <v>69</v>
      </c>
      <c r="J37" s="30">
        <v>66615</v>
      </c>
      <c r="K37" s="16">
        <f t="shared" si="4"/>
        <v>350</v>
      </c>
      <c r="L37" s="16">
        <f t="shared" si="5"/>
        <v>350</v>
      </c>
      <c r="M37" s="30">
        <v>350</v>
      </c>
      <c r="N37" s="47"/>
      <c r="O37" s="47"/>
      <c r="P37" s="47"/>
      <c r="Q37" s="47"/>
      <c r="R37" s="47"/>
      <c r="S37" s="30"/>
      <c r="T37" s="30"/>
      <c r="U37" s="30"/>
      <c r="V37" s="16" t="s">
        <v>117</v>
      </c>
      <c r="W37" s="16" t="s">
        <v>118</v>
      </c>
      <c r="X37" s="53" t="s">
        <v>215</v>
      </c>
      <c r="Y37" s="16"/>
    </row>
    <row r="38" s="2" customFormat="1" ht="80" customHeight="1" spans="1:25">
      <c r="A38" s="16">
        <v>32</v>
      </c>
      <c r="B38" s="16" t="s">
        <v>216</v>
      </c>
      <c r="C38" s="20" t="s">
        <v>217</v>
      </c>
      <c r="D38" s="24" t="s">
        <v>32</v>
      </c>
      <c r="E38" s="24" t="s">
        <v>212</v>
      </c>
      <c r="F38" s="30" t="s">
        <v>34</v>
      </c>
      <c r="G38" s="24" t="s">
        <v>213</v>
      </c>
      <c r="H38" s="31" t="s">
        <v>218</v>
      </c>
      <c r="I38" s="16" t="s">
        <v>151</v>
      </c>
      <c r="J38" s="16">
        <v>36.795</v>
      </c>
      <c r="K38" s="16">
        <f t="shared" si="4"/>
        <v>399</v>
      </c>
      <c r="L38" s="16">
        <f t="shared" si="5"/>
        <v>399</v>
      </c>
      <c r="M38" s="46">
        <v>399</v>
      </c>
      <c r="N38" s="47"/>
      <c r="O38" s="47"/>
      <c r="P38" s="47"/>
      <c r="Q38" s="47"/>
      <c r="R38" s="47"/>
      <c r="S38" s="16"/>
      <c r="T38" s="16"/>
      <c r="U38" s="16"/>
      <c r="V38" s="16" t="s">
        <v>117</v>
      </c>
      <c r="W38" s="16" t="s">
        <v>118</v>
      </c>
      <c r="X38" s="53" t="s">
        <v>215</v>
      </c>
      <c r="Y38" s="59"/>
    </row>
    <row r="39" s="2" customFormat="1" ht="80" customHeight="1" spans="1:25">
      <c r="A39" s="16">
        <v>33</v>
      </c>
      <c r="B39" s="16" t="s">
        <v>219</v>
      </c>
      <c r="C39" s="20" t="s">
        <v>220</v>
      </c>
      <c r="D39" s="24" t="s">
        <v>32</v>
      </c>
      <c r="E39" s="24" t="s">
        <v>212</v>
      </c>
      <c r="F39" s="30" t="s">
        <v>34</v>
      </c>
      <c r="G39" s="24" t="s">
        <v>213</v>
      </c>
      <c r="H39" s="31" t="s">
        <v>221</v>
      </c>
      <c r="I39" s="16" t="s">
        <v>151</v>
      </c>
      <c r="J39" s="16">
        <v>10.361</v>
      </c>
      <c r="K39" s="16">
        <f t="shared" si="4"/>
        <v>251</v>
      </c>
      <c r="L39" s="16">
        <f t="shared" si="5"/>
        <v>251</v>
      </c>
      <c r="M39" s="46">
        <v>251</v>
      </c>
      <c r="N39" s="47"/>
      <c r="O39" s="47"/>
      <c r="P39" s="47"/>
      <c r="Q39" s="47"/>
      <c r="R39" s="47"/>
      <c r="S39" s="16"/>
      <c r="T39" s="16"/>
      <c r="U39" s="16"/>
      <c r="V39" s="16" t="s">
        <v>117</v>
      </c>
      <c r="W39" s="16" t="s">
        <v>118</v>
      </c>
      <c r="X39" s="53" t="s">
        <v>215</v>
      </c>
      <c r="Y39" s="59"/>
    </row>
    <row r="40" s="2" customFormat="1" ht="69" customHeight="1" spans="1:25">
      <c r="A40" s="16">
        <v>34</v>
      </c>
      <c r="B40" s="16" t="s">
        <v>222</v>
      </c>
      <c r="C40" s="20" t="s">
        <v>223</v>
      </c>
      <c r="D40" s="24" t="s">
        <v>32</v>
      </c>
      <c r="E40" s="24" t="s">
        <v>33</v>
      </c>
      <c r="F40" s="30" t="s">
        <v>34</v>
      </c>
      <c r="G40" s="24" t="s">
        <v>213</v>
      </c>
      <c r="H40" s="19" t="s">
        <v>224</v>
      </c>
      <c r="I40" s="30" t="s">
        <v>37</v>
      </c>
      <c r="J40" s="30">
        <v>1183</v>
      </c>
      <c r="K40" s="16">
        <f t="shared" si="4"/>
        <v>295.75</v>
      </c>
      <c r="L40" s="16">
        <f t="shared" si="5"/>
        <v>295.75</v>
      </c>
      <c r="M40" s="30">
        <v>295.75</v>
      </c>
      <c r="N40" s="47"/>
      <c r="O40" s="47"/>
      <c r="P40" s="47"/>
      <c r="Q40" s="47"/>
      <c r="R40" s="47"/>
      <c r="S40" s="30"/>
      <c r="T40" s="30"/>
      <c r="U40" s="30"/>
      <c r="V40" s="16" t="s">
        <v>225</v>
      </c>
      <c r="W40" s="16" t="s">
        <v>226</v>
      </c>
      <c r="X40" s="53" t="s">
        <v>227</v>
      </c>
      <c r="Y40" s="16"/>
    </row>
    <row r="41" s="2" customFormat="1" ht="100" customHeight="1" spans="1:25">
      <c r="A41" s="16">
        <v>35</v>
      </c>
      <c r="B41" s="16" t="s">
        <v>228</v>
      </c>
      <c r="C41" s="17" t="s">
        <v>229</v>
      </c>
      <c r="D41" s="16" t="s">
        <v>32</v>
      </c>
      <c r="E41" s="16" t="s">
        <v>230</v>
      </c>
      <c r="F41" s="16" t="s">
        <v>34</v>
      </c>
      <c r="G41" s="26" t="s">
        <v>231</v>
      </c>
      <c r="H41" s="19" t="s">
        <v>232</v>
      </c>
      <c r="I41" s="46" t="s">
        <v>109</v>
      </c>
      <c r="J41" s="16">
        <v>12853</v>
      </c>
      <c r="K41" s="16">
        <f t="shared" si="4"/>
        <v>2000</v>
      </c>
      <c r="L41" s="16">
        <f t="shared" si="5"/>
        <v>2000</v>
      </c>
      <c r="M41" s="46">
        <v>2000</v>
      </c>
      <c r="N41" s="47"/>
      <c r="O41" s="47"/>
      <c r="P41" s="47"/>
      <c r="Q41" s="47"/>
      <c r="R41" s="47"/>
      <c r="S41" s="16"/>
      <c r="T41" s="16"/>
      <c r="U41" s="16"/>
      <c r="V41" s="16" t="s">
        <v>233</v>
      </c>
      <c r="W41" s="16" t="s">
        <v>234</v>
      </c>
      <c r="X41" s="21" t="s">
        <v>235</v>
      </c>
      <c r="Y41" s="59"/>
    </row>
    <row r="42" s="2" customFormat="1" ht="106" customHeight="1" spans="1:25">
      <c r="A42" s="16">
        <v>36</v>
      </c>
      <c r="B42" s="16" t="s">
        <v>236</v>
      </c>
      <c r="C42" s="22" t="s">
        <v>237</v>
      </c>
      <c r="D42" s="16" t="s">
        <v>32</v>
      </c>
      <c r="E42" s="16" t="s">
        <v>238</v>
      </c>
      <c r="F42" s="16" t="s">
        <v>34</v>
      </c>
      <c r="G42" s="26" t="s">
        <v>239</v>
      </c>
      <c r="H42" s="22" t="s">
        <v>240</v>
      </c>
      <c r="I42" s="16" t="s">
        <v>46</v>
      </c>
      <c r="J42" s="16">
        <v>1</v>
      </c>
      <c r="K42" s="16">
        <f t="shared" si="4"/>
        <v>1500</v>
      </c>
      <c r="L42" s="16">
        <f t="shared" si="5"/>
        <v>1500</v>
      </c>
      <c r="M42" s="46">
        <v>1500</v>
      </c>
      <c r="N42" s="47"/>
      <c r="O42" s="47"/>
      <c r="P42" s="47"/>
      <c r="Q42" s="47"/>
      <c r="R42" s="47"/>
      <c r="S42" s="16"/>
      <c r="T42" s="16"/>
      <c r="U42" s="16"/>
      <c r="V42" s="16" t="s">
        <v>241</v>
      </c>
      <c r="W42" s="16" t="s">
        <v>242</v>
      </c>
      <c r="X42" s="58" t="s">
        <v>243</v>
      </c>
      <c r="Y42" s="59"/>
    </row>
    <row r="43" s="3" customFormat="1" customHeight="1" spans="1:25">
      <c r="A43" s="16" t="s">
        <v>244</v>
      </c>
      <c r="B43" s="12"/>
      <c r="C43" s="32" t="s">
        <v>245</v>
      </c>
      <c r="D43" s="33"/>
      <c r="E43" s="33"/>
      <c r="F43" s="33"/>
      <c r="G43" s="33"/>
      <c r="H43" s="33"/>
      <c r="I43" s="33"/>
      <c r="J43" s="33"/>
      <c r="K43" s="45">
        <f t="shared" ref="K43:P43" si="6">SUM(K44:K61)</f>
        <v>74798.24</v>
      </c>
      <c r="L43" s="45">
        <f t="shared" si="6"/>
        <v>29418.24</v>
      </c>
      <c r="M43" s="45">
        <f t="shared" si="6"/>
        <v>29418.24</v>
      </c>
      <c r="N43" s="45">
        <f t="shared" si="6"/>
        <v>0</v>
      </c>
      <c r="O43" s="45">
        <f t="shared" si="6"/>
        <v>0</v>
      </c>
      <c r="P43" s="45">
        <f t="shared" si="6"/>
        <v>0</v>
      </c>
      <c r="Q43" s="47"/>
      <c r="R43" s="47"/>
      <c r="S43" s="45">
        <f>SUM(S44:S61)</f>
        <v>280</v>
      </c>
      <c r="T43" s="45">
        <f>SUM(T44:T61)</f>
        <v>40000</v>
      </c>
      <c r="U43" s="45">
        <f>SUM(U44:U61)</f>
        <v>5100</v>
      </c>
      <c r="V43" s="33"/>
      <c r="W43" s="33"/>
      <c r="X43" s="33"/>
      <c r="Y43" s="33"/>
    </row>
    <row r="44" s="2" customFormat="1" ht="316" customHeight="1" spans="1:25">
      <c r="A44" s="16">
        <v>37</v>
      </c>
      <c r="B44" s="16" t="s">
        <v>246</v>
      </c>
      <c r="C44" s="24" t="s">
        <v>247</v>
      </c>
      <c r="D44" s="16" t="s">
        <v>245</v>
      </c>
      <c r="E44" s="16" t="s">
        <v>248</v>
      </c>
      <c r="F44" s="16" t="s">
        <v>34</v>
      </c>
      <c r="G44" s="24" t="s">
        <v>249</v>
      </c>
      <c r="H44" s="34" t="s">
        <v>250</v>
      </c>
      <c r="I44" s="16" t="s">
        <v>151</v>
      </c>
      <c r="J44" s="16">
        <v>43.7</v>
      </c>
      <c r="K44" s="16">
        <f>L44+S44+T44+U44</f>
        <v>3020</v>
      </c>
      <c r="L44" s="16">
        <f>M44+N44+O44</f>
        <v>3020</v>
      </c>
      <c r="M44" s="46">
        <v>3020</v>
      </c>
      <c r="N44" s="47"/>
      <c r="O44" s="47"/>
      <c r="P44" s="47"/>
      <c r="Q44" s="47"/>
      <c r="R44" s="47"/>
      <c r="S44" s="46"/>
      <c r="T44" s="16"/>
      <c r="U44" s="16"/>
      <c r="V44" s="16" t="s">
        <v>251</v>
      </c>
      <c r="W44" s="16" t="s">
        <v>252</v>
      </c>
      <c r="X44" s="58" t="s">
        <v>253</v>
      </c>
      <c r="Y44" s="59"/>
    </row>
    <row r="45" s="2" customFormat="1" ht="100" customHeight="1" spans="1:25">
      <c r="A45" s="16">
        <v>38</v>
      </c>
      <c r="B45" s="16" t="s">
        <v>254</v>
      </c>
      <c r="C45" s="26" t="s">
        <v>255</v>
      </c>
      <c r="D45" s="16" t="s">
        <v>245</v>
      </c>
      <c r="E45" s="16" t="s">
        <v>256</v>
      </c>
      <c r="F45" s="16" t="s">
        <v>34</v>
      </c>
      <c r="G45" s="26" t="s">
        <v>257</v>
      </c>
      <c r="H45" s="24" t="s">
        <v>258</v>
      </c>
      <c r="I45" s="46" t="s">
        <v>259</v>
      </c>
      <c r="J45" s="16">
        <v>1</v>
      </c>
      <c r="K45" s="16">
        <f>L45+S45+T45+U45</f>
        <v>5298.45</v>
      </c>
      <c r="L45" s="16">
        <f>M45+N45+O45</f>
        <v>3610</v>
      </c>
      <c r="M45" s="46">
        <v>3610</v>
      </c>
      <c r="N45" s="47"/>
      <c r="O45" s="47"/>
      <c r="P45" s="47"/>
      <c r="Q45" s="47"/>
      <c r="R45" s="47"/>
      <c r="S45" s="16"/>
      <c r="T45" s="16">
        <v>1000</v>
      </c>
      <c r="U45" s="16">
        <v>688.45</v>
      </c>
      <c r="V45" s="16" t="s">
        <v>260</v>
      </c>
      <c r="W45" s="16" t="s">
        <v>261</v>
      </c>
      <c r="X45" s="56" t="s">
        <v>262</v>
      </c>
      <c r="Y45" s="59"/>
    </row>
    <row r="46" s="2" customFormat="1" ht="100" customHeight="1" spans="1:28">
      <c r="A46" s="16">
        <v>39</v>
      </c>
      <c r="B46" s="16" t="s">
        <v>263</v>
      </c>
      <c r="C46" s="24" t="s">
        <v>264</v>
      </c>
      <c r="D46" s="16" t="s">
        <v>245</v>
      </c>
      <c r="E46" s="16" t="s">
        <v>256</v>
      </c>
      <c r="F46" s="16" t="s">
        <v>265</v>
      </c>
      <c r="G46" s="24" t="s">
        <v>266</v>
      </c>
      <c r="H46" s="24" t="s">
        <v>267</v>
      </c>
      <c r="I46" s="46" t="s">
        <v>259</v>
      </c>
      <c r="J46" s="16">
        <v>1</v>
      </c>
      <c r="K46" s="16">
        <f>L46+S46+T46+U46</f>
        <v>4998.7</v>
      </c>
      <c r="L46" s="16">
        <f>M46+N46+O46</f>
        <v>2687.7</v>
      </c>
      <c r="M46" s="46">
        <v>2687.7</v>
      </c>
      <c r="N46" s="47"/>
      <c r="O46" s="47"/>
      <c r="P46" s="47"/>
      <c r="Q46" s="47"/>
      <c r="R46" s="47"/>
      <c r="S46" s="46"/>
      <c r="T46" s="16">
        <v>1000</v>
      </c>
      <c r="U46" s="16">
        <v>1311</v>
      </c>
      <c r="V46" s="16" t="s">
        <v>90</v>
      </c>
      <c r="W46" s="16" t="s">
        <v>91</v>
      </c>
      <c r="X46" s="56" t="s">
        <v>268</v>
      </c>
      <c r="Y46" s="59"/>
      <c r="AB46" s="2">
        <f>AB47/2</f>
        <v>-150</v>
      </c>
    </row>
    <row r="47" s="2" customFormat="1" ht="298" customHeight="1" spans="1:28">
      <c r="A47" s="16">
        <v>40</v>
      </c>
      <c r="B47" s="16" t="s">
        <v>269</v>
      </c>
      <c r="C47" s="26" t="s">
        <v>270</v>
      </c>
      <c r="D47" s="16" t="s">
        <v>245</v>
      </c>
      <c r="E47" s="16" t="s">
        <v>256</v>
      </c>
      <c r="F47" s="16" t="s">
        <v>34</v>
      </c>
      <c r="G47" s="29" t="s">
        <v>271</v>
      </c>
      <c r="H47" s="24" t="s">
        <v>272</v>
      </c>
      <c r="I47" s="46" t="s">
        <v>259</v>
      </c>
      <c r="J47" s="16">
        <v>28</v>
      </c>
      <c r="K47" s="16">
        <f>L47+S47+T47+U47</f>
        <v>8000</v>
      </c>
      <c r="L47" s="16">
        <f>M47+N47+O47</f>
        <v>6803.8</v>
      </c>
      <c r="M47" s="46">
        <v>6803.8</v>
      </c>
      <c r="N47" s="47"/>
      <c r="O47" s="47"/>
      <c r="P47" s="47"/>
      <c r="Q47" s="47"/>
      <c r="R47" s="47"/>
      <c r="S47" s="16"/>
      <c r="T47" s="16"/>
      <c r="U47" s="16">
        <v>1196.2</v>
      </c>
      <c r="V47" s="16" t="s">
        <v>273</v>
      </c>
      <c r="W47" s="16" t="s">
        <v>274</v>
      </c>
      <c r="X47" s="58" t="s">
        <v>275</v>
      </c>
      <c r="Y47" s="59"/>
      <c r="AB47" s="2">
        <f>AA47-300</f>
        <v>-300</v>
      </c>
    </row>
    <row r="48" s="2" customFormat="1" ht="80" customHeight="1" spans="1:25">
      <c r="A48" s="16">
        <v>41</v>
      </c>
      <c r="B48" s="16" t="s">
        <v>276</v>
      </c>
      <c r="C48" s="22" t="s">
        <v>277</v>
      </c>
      <c r="D48" s="22" t="s">
        <v>245</v>
      </c>
      <c r="E48" s="16" t="s">
        <v>256</v>
      </c>
      <c r="F48" s="16" t="s">
        <v>34</v>
      </c>
      <c r="G48" s="26" t="s">
        <v>278</v>
      </c>
      <c r="H48" s="22" t="s">
        <v>279</v>
      </c>
      <c r="I48" s="16" t="s">
        <v>151</v>
      </c>
      <c r="J48" s="16">
        <v>4</v>
      </c>
      <c r="K48" s="16">
        <f t="shared" ref="K37:K61" si="7">L48+S48+T48+U48</f>
        <v>302</v>
      </c>
      <c r="L48" s="16">
        <f t="shared" ref="L37:L61" si="8">M48+N48+O48</f>
        <v>302</v>
      </c>
      <c r="M48" s="46">
        <v>302</v>
      </c>
      <c r="N48" s="47"/>
      <c r="O48" s="47"/>
      <c r="P48" s="47"/>
      <c r="Q48" s="47"/>
      <c r="R48" s="47"/>
      <c r="S48" s="16"/>
      <c r="T48" s="16"/>
      <c r="U48" s="16"/>
      <c r="V48" s="16" t="s">
        <v>280</v>
      </c>
      <c r="W48" s="16" t="s">
        <v>281</v>
      </c>
      <c r="X48" s="58" t="s">
        <v>282</v>
      </c>
      <c r="Y48" s="59"/>
    </row>
    <row r="49" s="2" customFormat="1" ht="80" customHeight="1" spans="1:25">
      <c r="A49" s="16">
        <v>42</v>
      </c>
      <c r="B49" s="16" t="s">
        <v>283</v>
      </c>
      <c r="C49" s="22" t="s">
        <v>284</v>
      </c>
      <c r="D49" s="22" t="s">
        <v>245</v>
      </c>
      <c r="E49" s="16" t="s">
        <v>285</v>
      </c>
      <c r="F49" s="16" t="s">
        <v>34</v>
      </c>
      <c r="G49" s="26" t="s">
        <v>286</v>
      </c>
      <c r="H49" s="22" t="s">
        <v>287</v>
      </c>
      <c r="I49" s="16" t="s">
        <v>151</v>
      </c>
      <c r="J49" s="16">
        <v>9.5</v>
      </c>
      <c r="K49" s="16">
        <f t="shared" si="7"/>
        <v>711.86</v>
      </c>
      <c r="L49" s="16">
        <f t="shared" si="8"/>
        <v>711.86</v>
      </c>
      <c r="M49" s="46">
        <v>711.86</v>
      </c>
      <c r="N49" s="47"/>
      <c r="O49" s="47"/>
      <c r="P49" s="47"/>
      <c r="Q49" s="47"/>
      <c r="R49" s="47"/>
      <c r="S49" s="16"/>
      <c r="T49" s="16"/>
      <c r="U49" s="16"/>
      <c r="V49" s="16" t="s">
        <v>280</v>
      </c>
      <c r="W49" s="16" t="s">
        <v>281</v>
      </c>
      <c r="X49" s="58" t="s">
        <v>282</v>
      </c>
      <c r="Y49" s="59"/>
    </row>
    <row r="50" s="2" customFormat="1" ht="80" customHeight="1" spans="1:25">
      <c r="A50" s="16">
        <v>43</v>
      </c>
      <c r="B50" s="16" t="s">
        <v>288</v>
      </c>
      <c r="C50" s="22" t="s">
        <v>289</v>
      </c>
      <c r="D50" s="22" t="s">
        <v>245</v>
      </c>
      <c r="E50" s="16" t="s">
        <v>285</v>
      </c>
      <c r="F50" s="16" t="s">
        <v>34</v>
      </c>
      <c r="G50" s="26" t="s">
        <v>290</v>
      </c>
      <c r="H50" s="22" t="s">
        <v>291</v>
      </c>
      <c r="I50" s="16" t="s">
        <v>151</v>
      </c>
      <c r="J50" s="16">
        <v>15.06</v>
      </c>
      <c r="K50" s="16">
        <f t="shared" si="7"/>
        <v>1200</v>
      </c>
      <c r="L50" s="16">
        <f t="shared" si="8"/>
        <v>1200</v>
      </c>
      <c r="M50" s="46">
        <v>1200</v>
      </c>
      <c r="N50" s="47"/>
      <c r="O50" s="47"/>
      <c r="P50" s="47"/>
      <c r="Q50" s="47"/>
      <c r="R50" s="47"/>
      <c r="S50" s="16"/>
      <c r="T50" s="16"/>
      <c r="U50" s="16"/>
      <c r="V50" s="16" t="s">
        <v>280</v>
      </c>
      <c r="W50" s="16" t="s">
        <v>281</v>
      </c>
      <c r="X50" s="58" t="s">
        <v>282</v>
      </c>
      <c r="Y50" s="59"/>
    </row>
    <row r="51" s="2" customFormat="1" ht="409" customHeight="1" spans="1:25">
      <c r="A51" s="16">
        <v>44</v>
      </c>
      <c r="B51" s="16" t="s">
        <v>292</v>
      </c>
      <c r="C51" s="22" t="s">
        <v>293</v>
      </c>
      <c r="D51" s="22" t="s">
        <v>245</v>
      </c>
      <c r="E51" s="16" t="s">
        <v>248</v>
      </c>
      <c r="F51" s="16" t="s">
        <v>34</v>
      </c>
      <c r="G51" s="35" t="s">
        <v>294</v>
      </c>
      <c r="H51" s="36" t="s">
        <v>295</v>
      </c>
      <c r="I51" s="16" t="s">
        <v>69</v>
      </c>
      <c r="J51" s="16">
        <v>190000</v>
      </c>
      <c r="K51" s="16">
        <f t="shared" si="7"/>
        <v>2130</v>
      </c>
      <c r="L51" s="16">
        <f t="shared" si="8"/>
        <v>2130</v>
      </c>
      <c r="M51" s="46">
        <v>2130</v>
      </c>
      <c r="N51" s="47"/>
      <c r="O51" s="47"/>
      <c r="P51" s="47"/>
      <c r="Q51" s="47"/>
      <c r="R51" s="47"/>
      <c r="S51" s="16"/>
      <c r="T51" s="16"/>
      <c r="U51" s="16"/>
      <c r="V51" s="16" t="s">
        <v>251</v>
      </c>
      <c r="W51" s="16" t="s">
        <v>252</v>
      </c>
      <c r="X51" s="58" t="s">
        <v>296</v>
      </c>
      <c r="Y51" s="59"/>
    </row>
    <row r="52" s="2" customFormat="1" ht="80" customHeight="1" spans="1:25">
      <c r="A52" s="16">
        <v>45</v>
      </c>
      <c r="B52" s="16" t="s">
        <v>297</v>
      </c>
      <c r="C52" s="22" t="s">
        <v>298</v>
      </c>
      <c r="D52" s="22" t="s">
        <v>245</v>
      </c>
      <c r="E52" s="16" t="s">
        <v>285</v>
      </c>
      <c r="F52" s="16" t="s">
        <v>34</v>
      </c>
      <c r="G52" s="26" t="s">
        <v>299</v>
      </c>
      <c r="H52" s="22" t="s">
        <v>300</v>
      </c>
      <c r="I52" s="16" t="s">
        <v>151</v>
      </c>
      <c r="J52" s="16">
        <v>1</v>
      </c>
      <c r="K52" s="16">
        <f t="shared" si="7"/>
        <v>1200</v>
      </c>
      <c r="L52" s="16">
        <f t="shared" si="8"/>
        <v>1200</v>
      </c>
      <c r="M52" s="46">
        <v>1200</v>
      </c>
      <c r="N52" s="47"/>
      <c r="O52" s="47"/>
      <c r="P52" s="47"/>
      <c r="Q52" s="47"/>
      <c r="R52" s="47"/>
      <c r="S52" s="16"/>
      <c r="T52" s="16"/>
      <c r="U52" s="16"/>
      <c r="V52" s="16" t="s">
        <v>70</v>
      </c>
      <c r="W52" s="16" t="s">
        <v>71</v>
      </c>
      <c r="X52" s="58" t="s">
        <v>282</v>
      </c>
      <c r="Y52" s="59"/>
    </row>
    <row r="53" s="2" customFormat="1" ht="409" customHeight="1" spans="1:25">
      <c r="A53" s="16">
        <v>46</v>
      </c>
      <c r="B53" s="16" t="s">
        <v>301</v>
      </c>
      <c r="C53" s="22" t="s">
        <v>302</v>
      </c>
      <c r="D53" s="22" t="s">
        <v>245</v>
      </c>
      <c r="E53" s="16" t="s">
        <v>303</v>
      </c>
      <c r="F53" s="16" t="s">
        <v>34</v>
      </c>
      <c r="G53" s="26" t="s">
        <v>304</v>
      </c>
      <c r="H53" s="21" t="s">
        <v>305</v>
      </c>
      <c r="I53" s="16" t="s">
        <v>306</v>
      </c>
      <c r="J53" s="16">
        <v>13</v>
      </c>
      <c r="K53" s="16">
        <f t="shared" si="7"/>
        <v>1904.35</v>
      </c>
      <c r="L53" s="16">
        <f t="shared" si="8"/>
        <v>0</v>
      </c>
      <c r="M53" s="16"/>
      <c r="N53" s="47"/>
      <c r="O53" s="47"/>
      <c r="P53" s="47"/>
      <c r="Q53" s="47"/>
      <c r="R53" s="47"/>
      <c r="S53" s="16"/>
      <c r="T53" s="16"/>
      <c r="U53" s="16">
        <v>1904.35</v>
      </c>
      <c r="V53" s="16" t="s">
        <v>280</v>
      </c>
      <c r="W53" s="16" t="s">
        <v>281</v>
      </c>
      <c r="X53" s="58" t="s">
        <v>307</v>
      </c>
      <c r="Y53" s="59"/>
    </row>
    <row r="54" s="2" customFormat="1" ht="288" customHeight="1" spans="1:25">
      <c r="A54" s="16">
        <v>47</v>
      </c>
      <c r="B54" s="16" t="s">
        <v>308</v>
      </c>
      <c r="C54" s="22" t="s">
        <v>309</v>
      </c>
      <c r="D54" s="22" t="s">
        <v>245</v>
      </c>
      <c r="E54" s="16" t="s">
        <v>310</v>
      </c>
      <c r="F54" s="16" t="s">
        <v>34</v>
      </c>
      <c r="G54" s="26" t="s">
        <v>311</v>
      </c>
      <c r="H54" s="22" t="s">
        <v>312</v>
      </c>
      <c r="I54" s="16" t="s">
        <v>46</v>
      </c>
      <c r="J54" s="16">
        <v>8</v>
      </c>
      <c r="K54" s="16">
        <f t="shared" si="7"/>
        <v>280</v>
      </c>
      <c r="L54" s="16">
        <f t="shared" si="8"/>
        <v>0</v>
      </c>
      <c r="M54" s="16"/>
      <c r="N54" s="47"/>
      <c r="O54" s="47"/>
      <c r="P54" s="47"/>
      <c r="Q54" s="47"/>
      <c r="R54" s="47"/>
      <c r="S54" s="16">
        <v>280</v>
      </c>
      <c r="T54" s="16"/>
      <c r="U54" s="16"/>
      <c r="V54" s="16" t="s">
        <v>313</v>
      </c>
      <c r="W54" s="16" t="s">
        <v>314</v>
      </c>
      <c r="X54" s="58" t="s">
        <v>315</v>
      </c>
      <c r="Y54" s="59"/>
    </row>
    <row r="55" s="2" customFormat="1" ht="273" customHeight="1" spans="1:25">
      <c r="A55" s="16">
        <v>48</v>
      </c>
      <c r="B55" s="16" t="s">
        <v>316</v>
      </c>
      <c r="C55" s="37" t="s">
        <v>317</v>
      </c>
      <c r="D55" s="16" t="s">
        <v>245</v>
      </c>
      <c r="E55" s="16" t="s">
        <v>318</v>
      </c>
      <c r="F55" s="16" t="s">
        <v>34</v>
      </c>
      <c r="G55" s="38" t="s">
        <v>319</v>
      </c>
      <c r="H55" s="39" t="s">
        <v>320</v>
      </c>
      <c r="I55" s="16" t="s">
        <v>151</v>
      </c>
      <c r="J55" s="16">
        <v>626.49</v>
      </c>
      <c r="K55" s="16">
        <f t="shared" si="7"/>
        <v>5007.63</v>
      </c>
      <c r="L55" s="16">
        <f t="shared" si="8"/>
        <v>2007.63</v>
      </c>
      <c r="M55" s="16">
        <v>2007.63</v>
      </c>
      <c r="N55" s="47"/>
      <c r="O55" s="47"/>
      <c r="P55" s="47"/>
      <c r="Q55" s="47"/>
      <c r="R55" s="47"/>
      <c r="S55" s="16"/>
      <c r="T55" s="16">
        <v>3000</v>
      </c>
      <c r="U55" s="16"/>
      <c r="V55" s="16" t="s">
        <v>321</v>
      </c>
      <c r="W55" s="16" t="s">
        <v>322</v>
      </c>
      <c r="X55" s="23" t="s">
        <v>323</v>
      </c>
      <c r="Y55" s="59"/>
    </row>
    <row r="56" s="2" customFormat="1" ht="273" customHeight="1" spans="1:25">
      <c r="A56" s="16">
        <v>49</v>
      </c>
      <c r="B56" s="16" t="s">
        <v>324</v>
      </c>
      <c r="C56" s="37" t="s">
        <v>325</v>
      </c>
      <c r="D56" s="16" t="s">
        <v>245</v>
      </c>
      <c r="E56" s="16" t="s">
        <v>318</v>
      </c>
      <c r="F56" s="16" t="s">
        <v>34</v>
      </c>
      <c r="G56" s="38" t="s">
        <v>326</v>
      </c>
      <c r="H56" s="39" t="s">
        <v>327</v>
      </c>
      <c r="I56" s="16" t="s">
        <v>151</v>
      </c>
      <c r="J56" s="16">
        <v>598.08</v>
      </c>
      <c r="K56" s="16">
        <f t="shared" si="7"/>
        <v>5227.92</v>
      </c>
      <c r="L56" s="16">
        <f t="shared" si="8"/>
        <v>2227.92</v>
      </c>
      <c r="M56" s="16">
        <v>2227.92</v>
      </c>
      <c r="N56" s="47"/>
      <c r="O56" s="47"/>
      <c r="P56" s="47"/>
      <c r="Q56" s="47"/>
      <c r="R56" s="47"/>
      <c r="S56" s="16"/>
      <c r="T56" s="16">
        <v>3000</v>
      </c>
      <c r="U56" s="16"/>
      <c r="V56" s="16" t="s">
        <v>321</v>
      </c>
      <c r="W56" s="16" t="s">
        <v>322</v>
      </c>
      <c r="X56" s="23" t="s">
        <v>323</v>
      </c>
      <c r="Y56" s="59"/>
    </row>
    <row r="57" s="2" customFormat="1" ht="175" customHeight="1" spans="1:25">
      <c r="A57" s="16">
        <v>50</v>
      </c>
      <c r="B57" s="16" t="s">
        <v>328</v>
      </c>
      <c r="C57" s="37" t="s">
        <v>329</v>
      </c>
      <c r="D57" s="16" t="s">
        <v>245</v>
      </c>
      <c r="E57" s="16" t="s">
        <v>318</v>
      </c>
      <c r="F57" s="16" t="s">
        <v>34</v>
      </c>
      <c r="G57" s="38" t="s">
        <v>330</v>
      </c>
      <c r="H57" s="39" t="s">
        <v>331</v>
      </c>
      <c r="I57" s="16" t="s">
        <v>151</v>
      </c>
      <c r="J57" s="16">
        <v>543.83</v>
      </c>
      <c r="K57" s="16">
        <f t="shared" si="7"/>
        <v>4371.92</v>
      </c>
      <c r="L57" s="16">
        <f t="shared" si="8"/>
        <v>2371.92</v>
      </c>
      <c r="M57" s="16">
        <v>2371.92</v>
      </c>
      <c r="N57" s="47"/>
      <c r="O57" s="47"/>
      <c r="P57" s="47"/>
      <c r="Q57" s="47"/>
      <c r="R57" s="47"/>
      <c r="S57" s="16"/>
      <c r="T57" s="16">
        <v>2000</v>
      </c>
      <c r="U57" s="16"/>
      <c r="V57" s="16" t="s">
        <v>321</v>
      </c>
      <c r="W57" s="16" t="s">
        <v>322</v>
      </c>
      <c r="X57" s="23" t="s">
        <v>323</v>
      </c>
      <c r="Y57" s="59"/>
    </row>
    <row r="58" s="2" customFormat="1" ht="100" customHeight="1" spans="1:25">
      <c r="A58" s="16">
        <v>51</v>
      </c>
      <c r="B58" s="16" t="s">
        <v>332</v>
      </c>
      <c r="C58" s="26" t="s">
        <v>333</v>
      </c>
      <c r="D58" s="16" t="s">
        <v>245</v>
      </c>
      <c r="E58" s="16" t="s">
        <v>334</v>
      </c>
      <c r="F58" s="16" t="s">
        <v>34</v>
      </c>
      <c r="G58" s="26" t="s">
        <v>95</v>
      </c>
      <c r="H58" s="24" t="s">
        <v>335</v>
      </c>
      <c r="I58" s="46" t="s">
        <v>109</v>
      </c>
      <c r="J58" s="16">
        <v>3987</v>
      </c>
      <c r="K58" s="16">
        <f t="shared" si="7"/>
        <v>355.41</v>
      </c>
      <c r="L58" s="16">
        <f t="shared" si="8"/>
        <v>355.41</v>
      </c>
      <c r="M58" s="46">
        <v>355.41</v>
      </c>
      <c r="N58" s="47"/>
      <c r="O58" s="47"/>
      <c r="P58" s="47"/>
      <c r="Q58" s="47"/>
      <c r="R58" s="47"/>
      <c r="S58" s="16"/>
      <c r="T58" s="16"/>
      <c r="U58" s="16"/>
      <c r="V58" s="16" t="s">
        <v>336</v>
      </c>
      <c r="W58" s="16" t="s">
        <v>337</v>
      </c>
      <c r="X58" s="23" t="s">
        <v>338</v>
      </c>
      <c r="Y58" s="59"/>
    </row>
    <row r="59" s="2" customFormat="1" ht="100" customHeight="1" spans="1:25">
      <c r="A59" s="16">
        <v>52</v>
      </c>
      <c r="B59" s="16" t="s">
        <v>339</v>
      </c>
      <c r="C59" s="26" t="s">
        <v>340</v>
      </c>
      <c r="D59" s="16" t="s">
        <v>245</v>
      </c>
      <c r="E59" s="16" t="s">
        <v>341</v>
      </c>
      <c r="F59" s="16" t="s">
        <v>34</v>
      </c>
      <c r="G59" s="26" t="s">
        <v>95</v>
      </c>
      <c r="H59" s="24" t="s">
        <v>342</v>
      </c>
      <c r="I59" s="46" t="s">
        <v>343</v>
      </c>
      <c r="J59" s="16">
        <v>30</v>
      </c>
      <c r="K59" s="16">
        <f t="shared" si="7"/>
        <v>400</v>
      </c>
      <c r="L59" s="16">
        <f t="shared" si="8"/>
        <v>400</v>
      </c>
      <c r="M59" s="46">
        <v>400</v>
      </c>
      <c r="N59" s="47"/>
      <c r="O59" s="47"/>
      <c r="P59" s="47"/>
      <c r="Q59" s="47"/>
      <c r="R59" s="47"/>
      <c r="S59" s="16"/>
      <c r="T59" s="16"/>
      <c r="U59" s="16"/>
      <c r="V59" s="16" t="s">
        <v>225</v>
      </c>
      <c r="W59" s="16" t="s">
        <v>226</v>
      </c>
      <c r="X59" s="23" t="s">
        <v>344</v>
      </c>
      <c r="Y59" s="59"/>
    </row>
    <row r="60" s="2" customFormat="1" ht="100" customHeight="1" spans="1:25">
      <c r="A60" s="16">
        <v>53</v>
      </c>
      <c r="B60" s="16" t="s">
        <v>345</v>
      </c>
      <c r="C60" s="26" t="s">
        <v>346</v>
      </c>
      <c r="D60" s="16" t="s">
        <v>245</v>
      </c>
      <c r="E60" s="40" t="s">
        <v>347</v>
      </c>
      <c r="F60" s="16" t="s">
        <v>34</v>
      </c>
      <c r="G60" s="26" t="s">
        <v>122</v>
      </c>
      <c r="H60" s="20" t="s">
        <v>348</v>
      </c>
      <c r="I60" s="46" t="s">
        <v>151</v>
      </c>
      <c r="J60" s="16">
        <v>5.6</v>
      </c>
      <c r="K60" s="16">
        <f t="shared" si="7"/>
        <v>390</v>
      </c>
      <c r="L60" s="16">
        <f t="shared" si="8"/>
        <v>390</v>
      </c>
      <c r="M60" s="46">
        <v>390</v>
      </c>
      <c r="N60" s="47"/>
      <c r="O60" s="47"/>
      <c r="P60" s="47"/>
      <c r="Q60" s="47"/>
      <c r="R60" s="47"/>
      <c r="S60" s="16"/>
      <c r="T60" s="16"/>
      <c r="U60" s="16"/>
      <c r="V60" s="16" t="s">
        <v>251</v>
      </c>
      <c r="W60" s="16" t="s">
        <v>252</v>
      </c>
      <c r="X60" s="56" t="s">
        <v>349</v>
      </c>
      <c r="Y60" s="59"/>
    </row>
    <row r="61" s="2" customFormat="1" ht="207" customHeight="1" spans="1:25">
      <c r="A61" s="16">
        <v>54</v>
      </c>
      <c r="B61" s="16" t="s">
        <v>350</v>
      </c>
      <c r="C61" s="26" t="s">
        <v>351</v>
      </c>
      <c r="D61" s="16" t="s">
        <v>245</v>
      </c>
      <c r="E61" s="40" t="s">
        <v>347</v>
      </c>
      <c r="F61" s="16" t="s">
        <v>34</v>
      </c>
      <c r="G61" s="26" t="s">
        <v>352</v>
      </c>
      <c r="H61" s="20" t="s">
        <v>353</v>
      </c>
      <c r="I61" s="46" t="s">
        <v>151</v>
      </c>
      <c r="J61" s="16">
        <v>68</v>
      </c>
      <c r="K61" s="16">
        <f t="shared" si="7"/>
        <v>30000</v>
      </c>
      <c r="L61" s="16">
        <f t="shared" si="8"/>
        <v>0</v>
      </c>
      <c r="M61" s="46"/>
      <c r="N61" s="47"/>
      <c r="O61" s="47"/>
      <c r="P61" s="47"/>
      <c r="Q61" s="47"/>
      <c r="R61" s="47"/>
      <c r="S61" s="16"/>
      <c r="T61" s="16">
        <v>30000</v>
      </c>
      <c r="U61" s="16"/>
      <c r="V61" s="16" t="s">
        <v>251</v>
      </c>
      <c r="W61" s="16" t="s">
        <v>252</v>
      </c>
      <c r="X61" s="56" t="s">
        <v>354</v>
      </c>
      <c r="Y61" s="59"/>
    </row>
    <row r="62" customHeight="1" spans="1:25">
      <c r="A62" s="16" t="s">
        <v>355</v>
      </c>
      <c r="B62" s="12"/>
      <c r="C62" s="41" t="s">
        <v>356</v>
      </c>
      <c r="D62" s="42"/>
      <c r="E62" s="42"/>
      <c r="F62" s="42"/>
      <c r="G62" s="42"/>
      <c r="H62" s="42"/>
      <c r="I62" s="42"/>
      <c r="J62" s="42"/>
      <c r="K62" s="52">
        <f>SUM(K63:K64)</f>
        <v>2282.4</v>
      </c>
      <c r="L62" s="52">
        <f>SUM(L63:L64)</f>
        <v>2282.4</v>
      </c>
      <c r="M62" s="52">
        <f>SUM(M63:M64)</f>
        <v>2282.4</v>
      </c>
      <c r="N62" s="47"/>
      <c r="O62" s="47"/>
      <c r="P62" s="47"/>
      <c r="Q62" s="47"/>
      <c r="R62" s="47"/>
      <c r="S62" s="52">
        <f>SUM(S63:S64)</f>
        <v>0</v>
      </c>
      <c r="T62" s="52">
        <f>SUM(T63:T64)</f>
        <v>0</v>
      </c>
      <c r="U62" s="52">
        <f>SUM(U63:U64)</f>
        <v>0</v>
      </c>
      <c r="V62" s="42"/>
      <c r="W62" s="42"/>
      <c r="X62" s="42"/>
      <c r="Y62" s="42"/>
    </row>
    <row r="63" s="2" customFormat="1" ht="100" customHeight="1" spans="1:25">
      <c r="A63" s="16">
        <v>55</v>
      </c>
      <c r="B63" s="16" t="s">
        <v>357</v>
      </c>
      <c r="C63" s="26" t="s">
        <v>358</v>
      </c>
      <c r="D63" s="16" t="s">
        <v>359</v>
      </c>
      <c r="E63" s="16" t="s">
        <v>360</v>
      </c>
      <c r="F63" s="16" t="s">
        <v>34</v>
      </c>
      <c r="G63" s="26" t="s">
        <v>95</v>
      </c>
      <c r="H63" s="26" t="s">
        <v>361</v>
      </c>
      <c r="I63" s="46" t="s">
        <v>362</v>
      </c>
      <c r="J63" s="16">
        <v>1254</v>
      </c>
      <c r="K63" s="16">
        <f>L63</f>
        <v>1504.8</v>
      </c>
      <c r="L63" s="16">
        <f>M63</f>
        <v>1504.8</v>
      </c>
      <c r="M63" s="46">
        <v>1504.8</v>
      </c>
      <c r="N63" s="47"/>
      <c r="O63" s="47"/>
      <c r="P63" s="47"/>
      <c r="Q63" s="47"/>
      <c r="R63" s="47"/>
      <c r="S63" s="16"/>
      <c r="T63" s="16"/>
      <c r="U63" s="16"/>
      <c r="V63" s="16" t="s">
        <v>251</v>
      </c>
      <c r="W63" s="16" t="s">
        <v>252</v>
      </c>
      <c r="X63" s="22" t="s">
        <v>363</v>
      </c>
      <c r="Y63" s="59"/>
    </row>
    <row r="64" s="2" customFormat="1" ht="100" customHeight="1" spans="1:25">
      <c r="A64" s="16">
        <v>56</v>
      </c>
      <c r="B64" s="16" t="s">
        <v>364</v>
      </c>
      <c r="C64" s="26" t="s">
        <v>365</v>
      </c>
      <c r="D64" s="16" t="s">
        <v>359</v>
      </c>
      <c r="E64" s="16" t="s">
        <v>360</v>
      </c>
      <c r="F64" s="16" t="s">
        <v>34</v>
      </c>
      <c r="G64" s="26" t="s">
        <v>231</v>
      </c>
      <c r="H64" s="26" t="s">
        <v>366</v>
      </c>
      <c r="I64" s="46" t="s">
        <v>362</v>
      </c>
      <c r="J64" s="16">
        <v>400</v>
      </c>
      <c r="K64" s="16">
        <f>L64</f>
        <v>777.6</v>
      </c>
      <c r="L64" s="16">
        <f>M64</f>
        <v>777.6</v>
      </c>
      <c r="M64" s="46">
        <v>777.6</v>
      </c>
      <c r="N64" s="47"/>
      <c r="O64" s="47"/>
      <c r="P64" s="47"/>
      <c r="Q64" s="47"/>
      <c r="R64" s="47"/>
      <c r="S64" s="16"/>
      <c r="T64" s="16"/>
      <c r="U64" s="16"/>
      <c r="V64" s="16" t="s">
        <v>367</v>
      </c>
      <c r="W64" s="16" t="s">
        <v>368</v>
      </c>
      <c r="X64" s="22" t="s">
        <v>369</v>
      </c>
      <c r="Y64" s="59"/>
    </row>
    <row r="65" customHeight="1" spans="1:25">
      <c r="A65" s="16" t="s">
        <v>370</v>
      </c>
      <c r="B65" s="12"/>
      <c r="C65" s="41" t="s">
        <v>371</v>
      </c>
      <c r="D65" s="42"/>
      <c r="E65" s="42"/>
      <c r="F65" s="42"/>
      <c r="G65" s="42"/>
      <c r="H65" s="42"/>
      <c r="I65" s="42"/>
      <c r="J65" s="42"/>
      <c r="K65" s="52">
        <f>K66</f>
        <v>70</v>
      </c>
      <c r="L65" s="52">
        <f>L66</f>
        <v>70</v>
      </c>
      <c r="M65" s="52">
        <f>M66</f>
        <v>70</v>
      </c>
      <c r="N65" s="47"/>
      <c r="O65" s="47"/>
      <c r="P65" s="47"/>
      <c r="Q65" s="47"/>
      <c r="R65" s="47"/>
      <c r="S65" s="52">
        <f>SUM(S66:S72)</f>
        <v>0</v>
      </c>
      <c r="T65" s="52">
        <f>SUM(T66:T72)</f>
        <v>0</v>
      </c>
      <c r="U65" s="52">
        <f>SUM(U66:U72)</f>
        <v>0</v>
      </c>
      <c r="V65" s="42"/>
      <c r="W65" s="42"/>
      <c r="X65" s="42"/>
      <c r="Y65" s="42"/>
    </row>
    <row r="66" s="2" customFormat="1" ht="100" customHeight="1" spans="1:25">
      <c r="A66" s="16">
        <v>57</v>
      </c>
      <c r="B66" s="16" t="s">
        <v>372</v>
      </c>
      <c r="C66" s="26" t="s">
        <v>373</v>
      </c>
      <c r="D66" s="26" t="s">
        <v>371</v>
      </c>
      <c r="E66" s="26" t="s">
        <v>371</v>
      </c>
      <c r="F66" s="16" t="s">
        <v>34</v>
      </c>
      <c r="G66" s="26" t="s">
        <v>374</v>
      </c>
      <c r="H66" s="26" t="s">
        <v>375</v>
      </c>
      <c r="I66" s="46" t="s">
        <v>376</v>
      </c>
      <c r="J66" s="16">
        <v>1</v>
      </c>
      <c r="K66" s="60">
        <f>L66</f>
        <v>70</v>
      </c>
      <c r="L66" s="60">
        <f>M66</f>
        <v>70</v>
      </c>
      <c r="M66" s="46">
        <v>70</v>
      </c>
      <c r="N66" s="47"/>
      <c r="O66" s="47"/>
      <c r="P66" s="47"/>
      <c r="Q66" s="47"/>
      <c r="R66" s="47"/>
      <c r="S66" s="16"/>
      <c r="T66" s="16"/>
      <c r="U66" s="16"/>
      <c r="V66" s="16" t="s">
        <v>233</v>
      </c>
      <c r="W66" s="16" t="s">
        <v>234</v>
      </c>
      <c r="X66" s="22" t="s">
        <v>377</v>
      </c>
      <c r="Y66" s="59"/>
    </row>
    <row r="67" s="2" customFormat="1" customHeight="1" spans="1:16382">
      <c r="A67" s="16" t="s">
        <v>378</v>
      </c>
      <c r="B67" s="12"/>
      <c r="C67" s="41" t="s">
        <v>379</v>
      </c>
      <c r="D67" s="42"/>
      <c r="E67" s="42"/>
      <c r="F67" s="42"/>
      <c r="G67" s="42"/>
      <c r="H67" s="42"/>
      <c r="I67" s="42"/>
      <c r="J67" s="42"/>
      <c r="K67" s="52">
        <f>K68</f>
        <v>3000</v>
      </c>
      <c r="L67" s="52">
        <f>L68</f>
        <v>3000</v>
      </c>
      <c r="M67" s="52">
        <f>M68</f>
        <v>3000</v>
      </c>
      <c r="N67" s="47"/>
      <c r="O67" s="47"/>
      <c r="P67" s="47"/>
      <c r="Q67" s="47"/>
      <c r="R67" s="47"/>
      <c r="S67" s="52">
        <f>SUM(S68:S74)</f>
        <v>0</v>
      </c>
      <c r="T67" s="52">
        <f>SUM(T68:T74)</f>
        <v>0</v>
      </c>
      <c r="U67" s="52">
        <f>SUM(U68:U74)</f>
        <v>0</v>
      </c>
      <c r="V67" s="42"/>
      <c r="W67" s="42"/>
      <c r="X67" s="42"/>
      <c r="Y67" s="42"/>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row>
    <row r="68" s="2" customFormat="1" ht="100" customHeight="1" spans="1:25">
      <c r="A68" s="16">
        <v>58</v>
      </c>
      <c r="B68" s="16" t="s">
        <v>380</v>
      </c>
      <c r="C68" s="22" t="s">
        <v>381</v>
      </c>
      <c r="D68" s="16" t="s">
        <v>379</v>
      </c>
      <c r="E68" s="16" t="s">
        <v>382</v>
      </c>
      <c r="F68" s="16" t="s">
        <v>34</v>
      </c>
      <c r="G68" s="24" t="s">
        <v>383</v>
      </c>
      <c r="H68" s="24" t="s">
        <v>384</v>
      </c>
      <c r="I68" s="49" t="s">
        <v>362</v>
      </c>
      <c r="J68" s="16">
        <v>9000</v>
      </c>
      <c r="K68" s="60">
        <f>L68</f>
        <v>3000</v>
      </c>
      <c r="L68" s="60">
        <f>M68</f>
        <v>3000</v>
      </c>
      <c r="M68" s="16">
        <v>3000</v>
      </c>
      <c r="N68" s="47"/>
      <c r="O68" s="47"/>
      <c r="P68" s="47"/>
      <c r="Q68" s="47"/>
      <c r="R68" s="47"/>
      <c r="S68" s="16"/>
      <c r="T68" s="16"/>
      <c r="U68" s="16"/>
      <c r="V68" s="16" t="s">
        <v>385</v>
      </c>
      <c r="W68" s="16" t="s">
        <v>386</v>
      </c>
      <c r="X68" s="24" t="s">
        <v>387</v>
      </c>
      <c r="Y68" s="59"/>
    </row>
    <row r="69" s="2" customFormat="1" customHeight="1" spans="1:16382">
      <c r="A69" s="16" t="s">
        <v>388</v>
      </c>
      <c r="B69" s="12"/>
      <c r="C69" s="41" t="s">
        <v>389</v>
      </c>
      <c r="D69" s="42"/>
      <c r="E69" s="42"/>
      <c r="F69" s="42"/>
      <c r="G69" s="42"/>
      <c r="H69" s="42"/>
      <c r="I69" s="42"/>
      <c r="J69" s="42"/>
      <c r="K69" s="52">
        <f>K70</f>
        <v>400</v>
      </c>
      <c r="L69" s="52">
        <f>L70</f>
        <v>400</v>
      </c>
      <c r="M69" s="52">
        <f>M70</f>
        <v>400</v>
      </c>
      <c r="N69" s="47"/>
      <c r="O69" s="47"/>
      <c r="P69" s="47"/>
      <c r="Q69" s="47"/>
      <c r="R69" s="47"/>
      <c r="S69" s="52">
        <f>SUM(S70:S76)</f>
        <v>0</v>
      </c>
      <c r="T69" s="52">
        <f>SUM(T70:T76)</f>
        <v>0</v>
      </c>
      <c r="U69" s="52">
        <f>SUM(U70:U76)</f>
        <v>0</v>
      </c>
      <c r="V69" s="42"/>
      <c r="W69" s="42"/>
      <c r="X69" s="42"/>
      <c r="Y69" s="42"/>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4"/>
      <c r="WZI69" s="4"/>
      <c r="WZJ69" s="4"/>
      <c r="WZK69" s="4"/>
      <c r="WZL69" s="4"/>
      <c r="WZM69" s="4"/>
      <c r="WZN69" s="4"/>
      <c r="WZO69" s="4"/>
      <c r="WZP69" s="4"/>
      <c r="WZQ69" s="4"/>
      <c r="WZR69" s="4"/>
      <c r="WZS69" s="4"/>
      <c r="WZT69" s="4"/>
      <c r="WZU69" s="4"/>
      <c r="WZV69" s="4"/>
      <c r="WZW69" s="4"/>
      <c r="WZX69" s="4"/>
      <c r="WZY69" s="4"/>
      <c r="WZZ69" s="4"/>
      <c r="XAA69" s="4"/>
      <c r="XAB69" s="4"/>
      <c r="XAC69" s="4"/>
      <c r="XAD69" s="4"/>
      <c r="XAE69" s="4"/>
      <c r="XAF69" s="4"/>
      <c r="XAG69" s="4"/>
      <c r="XAH69" s="4"/>
      <c r="XAI69" s="4"/>
      <c r="XAJ69" s="4"/>
      <c r="XAK69" s="4"/>
      <c r="XAL69" s="4"/>
      <c r="XAM69" s="4"/>
      <c r="XAN69" s="4"/>
      <c r="XAO69" s="4"/>
      <c r="XAP69" s="4"/>
      <c r="XAQ69" s="4"/>
      <c r="XAR69" s="4"/>
      <c r="XAS69" s="4"/>
      <c r="XAT69" s="4"/>
      <c r="XAU69" s="4"/>
      <c r="XAV69" s="4"/>
      <c r="XAW69" s="4"/>
      <c r="XAX69" s="4"/>
      <c r="XAY69" s="4"/>
      <c r="XAZ69" s="4"/>
      <c r="XBA69" s="4"/>
      <c r="XBB69" s="4"/>
      <c r="XBC69" s="4"/>
      <c r="XBD69" s="4"/>
      <c r="XBE69" s="4"/>
      <c r="XBF69" s="4"/>
      <c r="XBG69" s="4"/>
      <c r="XBH69" s="4"/>
      <c r="XBI69" s="4"/>
      <c r="XBJ69" s="4"/>
      <c r="XBK69" s="4"/>
      <c r="XBL69" s="4"/>
      <c r="XBM69" s="4"/>
      <c r="XBN69" s="4"/>
      <c r="XBO69" s="4"/>
      <c r="XBP69" s="4"/>
      <c r="XBQ69" s="4"/>
      <c r="XBR69" s="4"/>
      <c r="XBS69" s="4"/>
      <c r="XBT69" s="4"/>
      <c r="XBU69" s="4"/>
      <c r="XBV69" s="4"/>
      <c r="XBW69" s="4"/>
      <c r="XBX69" s="4"/>
      <c r="XBY69" s="4"/>
      <c r="XBZ69" s="4"/>
      <c r="XCA69" s="4"/>
      <c r="XCB69" s="4"/>
      <c r="XCC69" s="4"/>
      <c r="XCD69" s="4"/>
      <c r="XCE69" s="4"/>
      <c r="XCF69" s="4"/>
      <c r="XCG69" s="4"/>
      <c r="XCH69" s="4"/>
      <c r="XCI69" s="4"/>
      <c r="XCJ69" s="4"/>
      <c r="XCK69" s="4"/>
      <c r="XCL69" s="4"/>
      <c r="XCM69" s="4"/>
      <c r="XCN69" s="4"/>
      <c r="XCO69" s="4"/>
      <c r="XCP69" s="4"/>
      <c r="XCQ69" s="4"/>
      <c r="XCR69" s="4"/>
      <c r="XCS69" s="4"/>
      <c r="XCT69" s="4"/>
      <c r="XCU69" s="4"/>
      <c r="XCV69" s="4"/>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c r="XEZ69" s="4"/>
      <c r="XFA69" s="4"/>
      <c r="XFB69" s="4"/>
    </row>
    <row r="70" s="2" customFormat="1" ht="100" customHeight="1" spans="1:25">
      <c r="A70" s="16">
        <v>59</v>
      </c>
      <c r="B70" s="16" t="s">
        <v>390</v>
      </c>
      <c r="C70" s="26" t="s">
        <v>391</v>
      </c>
      <c r="D70" s="16" t="s">
        <v>389</v>
      </c>
      <c r="E70" s="16" t="s">
        <v>389</v>
      </c>
      <c r="F70" s="16" t="s">
        <v>34</v>
      </c>
      <c r="G70" s="26" t="s">
        <v>95</v>
      </c>
      <c r="H70" s="24" t="s">
        <v>392</v>
      </c>
      <c r="I70" s="46" t="s">
        <v>393</v>
      </c>
      <c r="J70" s="16">
        <v>400</v>
      </c>
      <c r="K70" s="60">
        <f>L70+S70+T70</f>
        <v>400</v>
      </c>
      <c r="L70" s="60">
        <f>M70</f>
        <v>400</v>
      </c>
      <c r="M70" s="46">
        <v>400</v>
      </c>
      <c r="N70" s="47"/>
      <c r="O70" s="47"/>
      <c r="P70" s="47"/>
      <c r="Q70" s="47"/>
      <c r="R70" s="47"/>
      <c r="S70" s="16"/>
      <c r="T70" s="16"/>
      <c r="U70" s="16"/>
      <c r="V70" s="16" t="s">
        <v>394</v>
      </c>
      <c r="W70" s="16" t="s">
        <v>395</v>
      </c>
      <c r="X70" s="24" t="s">
        <v>396</v>
      </c>
      <c r="Y70" s="59"/>
    </row>
    <row r="71" s="2" customFormat="1" ht="75" customHeight="1" spans="1:25">
      <c r="A71" s="16" t="s">
        <v>397</v>
      </c>
      <c r="B71" s="16"/>
      <c r="C71" s="41" t="s">
        <v>398</v>
      </c>
      <c r="D71" s="16"/>
      <c r="E71" s="16"/>
      <c r="F71" s="16"/>
      <c r="G71" s="26"/>
      <c r="H71" s="24"/>
      <c r="I71" s="46"/>
      <c r="J71" s="16"/>
      <c r="K71" s="60">
        <f>K72</f>
        <v>61.894</v>
      </c>
      <c r="L71" s="60">
        <f>L72</f>
        <v>61.894</v>
      </c>
      <c r="M71" s="60">
        <f>M72</f>
        <v>0</v>
      </c>
      <c r="N71" s="60">
        <f>N72</f>
        <v>0</v>
      </c>
      <c r="O71" s="60">
        <f>O72</f>
        <v>61.894</v>
      </c>
      <c r="P71" s="47"/>
      <c r="Q71" s="47"/>
      <c r="R71" s="47"/>
      <c r="S71" s="16"/>
      <c r="T71" s="16"/>
      <c r="U71" s="16"/>
      <c r="V71" s="16"/>
      <c r="W71" s="16"/>
      <c r="X71" s="24"/>
      <c r="Y71" s="59"/>
    </row>
    <row r="72" s="2" customFormat="1" ht="100" customHeight="1" spans="1:25">
      <c r="A72" s="16">
        <v>60</v>
      </c>
      <c r="B72" s="16" t="s">
        <v>399</v>
      </c>
      <c r="C72" s="26" t="s">
        <v>400</v>
      </c>
      <c r="D72" s="16" t="s">
        <v>398</v>
      </c>
      <c r="E72" s="16" t="s">
        <v>401</v>
      </c>
      <c r="F72" s="16" t="s">
        <v>34</v>
      </c>
      <c r="G72" s="26" t="s">
        <v>95</v>
      </c>
      <c r="H72" s="24" t="s">
        <v>402</v>
      </c>
      <c r="I72" s="46" t="s">
        <v>109</v>
      </c>
      <c r="J72" s="16">
        <v>8847</v>
      </c>
      <c r="K72" s="61">
        <f>L72+S72</f>
        <v>61.894</v>
      </c>
      <c r="L72" s="61">
        <f>O72</f>
        <v>61.894</v>
      </c>
      <c r="M72" s="46"/>
      <c r="N72" s="47"/>
      <c r="O72" s="47">
        <v>61.894</v>
      </c>
      <c r="P72" s="47"/>
      <c r="Q72" s="47"/>
      <c r="R72" s="47"/>
      <c r="S72" s="16"/>
      <c r="T72" s="16"/>
      <c r="U72" s="16"/>
      <c r="V72" s="16" t="s">
        <v>403</v>
      </c>
      <c r="W72" s="16" t="s">
        <v>404</v>
      </c>
      <c r="X72" s="24" t="s">
        <v>405</v>
      </c>
      <c r="Y72" s="59"/>
    </row>
  </sheetData>
  <protectedRanges>
    <protectedRange sqref="X7:X12 X13:X16" name="区域1"/>
    <protectedRange sqref="V12:W12" name="区域1_1"/>
  </protectedRanges>
  <mergeCells count="19">
    <mergeCell ref="A1:Y1"/>
    <mergeCell ref="K2:U2"/>
    <mergeCell ref="L3:R3"/>
    <mergeCell ref="A5:C5"/>
    <mergeCell ref="A2:A4"/>
    <mergeCell ref="B2:B4"/>
    <mergeCell ref="C2:C4"/>
    <mergeCell ref="D2:D4"/>
    <mergeCell ref="E2:E4"/>
    <mergeCell ref="F2:F4"/>
    <mergeCell ref="G2:G4"/>
    <mergeCell ref="H2:H4"/>
    <mergeCell ref="I2:I4"/>
    <mergeCell ref="J2:J4"/>
    <mergeCell ref="K3:K4"/>
    <mergeCell ref="V2:V4"/>
    <mergeCell ref="W2:W4"/>
    <mergeCell ref="X2:X4"/>
    <mergeCell ref="Y2:Y4"/>
  </mergeCells>
  <printOptions horizontalCentered="1"/>
  <pageMargins left="0.751388888888889" right="0.354166666666667" top="0.550694444444444" bottom="0.393055555555556" header="0.5" footer="0.5"/>
  <pageSetup paperSize="8" scale="4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2022-10-10T12:01:00Z</dcterms:created>
  <dcterms:modified xsi:type="dcterms:W3CDTF">2023-05-22T03:08:54Z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20782FA587A144E29AF5C8D044569375</vt:lpwstr>
  </property>
  <property fmtid="{D5CDD505-2E9C-101B-9397-08002B2CF9AE}" pid="4" name="KSOReadingLayout">
    <vt:bool>true</vt:bool>
  </property>
</Properties>
</file>