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项目计划表" sheetId="1" r:id="rId1"/>
  </sheets>
  <definedNames>
    <definedName name="_xlnm.Print_Titles" localSheetId="0">'项目计划表'!$1:$4</definedName>
    <definedName name="_xlnm.Print_Area" localSheetId="0">'项目计划表'!$A$1:$Y$79</definedName>
  </definedNames>
  <calcPr fullCalcOnLoad="1"/>
</workbook>
</file>

<file path=xl/sharedStrings.xml><?xml version="1.0" encoding="utf-8"?>
<sst xmlns="http://schemas.openxmlformats.org/spreadsheetml/2006/main" count="758" uniqueCount="437">
  <si>
    <t>伽师县2023年度巩固拓展脱贫攻坚成果和乡村振兴有效衔接项目计划年终汇总表</t>
  </si>
  <si>
    <t>序号</t>
  </si>
  <si>
    <t>项目库
编号</t>
  </si>
  <si>
    <t>项目名称</t>
  </si>
  <si>
    <t>项目
类别</t>
  </si>
  <si>
    <t>项目
子类型</t>
  </si>
  <si>
    <t>建设
性质</t>
  </si>
  <si>
    <t>实施地点</t>
  </si>
  <si>
    <t>农业设施</t>
  </si>
  <si>
    <t>建设
单位</t>
  </si>
  <si>
    <t>建设
规模</t>
  </si>
  <si>
    <t>资金规模及来源</t>
  </si>
  <si>
    <t>项目主管
部门</t>
  </si>
  <si>
    <t>责任人</t>
  </si>
  <si>
    <t>绩效目标</t>
  </si>
  <si>
    <t>备注</t>
  </si>
  <si>
    <t>合计</t>
  </si>
  <si>
    <t>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</si>
  <si>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</si>
  <si>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</si>
  <si>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</si>
  <si>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</si>
  <si>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</si>
  <si>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</si>
  <si>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</si>
  <si>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</si>
  <si>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</si>
  <si>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</si>
  <si>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t>一</t>
  </si>
  <si>
    <t>产业增收</t>
  </si>
  <si>
    <t>jsx202301</t>
  </si>
  <si>
    <t>伽师县经济林带建设项目</t>
  </si>
  <si>
    <t>产业发展</t>
  </si>
  <si>
    <t>种植业基地</t>
  </si>
  <si>
    <t>新建</t>
  </si>
  <si>
    <t>江巴孜乡7村、8村、9村、11村。</t>
  </si>
  <si>
    <t>在江巴孜乡开普台巴格（7）村、艾格铁热克（8）村、恰喀（9）村、依排克其（11）村4个村道路两旁239.7亩开展新梅、杏李等经济林带建设，林带沟槽、铺设低压管道设施，资产归村集体所有。总资金162.8843万元。</t>
  </si>
  <si>
    <t>亩</t>
  </si>
  <si>
    <t>江巴孜乡人民政府</t>
  </si>
  <si>
    <t>尚兆伟</t>
  </si>
  <si>
    <t>社会效益:改善乡村人居环境，增加村庄绿化覆盖率。
经济效益：壮大村集体收入，预计资产收益总收入&gt;50万元。</t>
  </si>
  <si>
    <t>jsx202302</t>
  </si>
  <si>
    <t>伽师县2023年江巴孜乡乡村振兴就业创业基地建设项目</t>
  </si>
  <si>
    <t>市场建设和农村物流</t>
  </si>
  <si>
    <t>江巴孜乡7村</t>
  </si>
  <si>
    <t>江巴孜乡开普台巴格（7）村集中连片建设乡村6392.62万元。资产归11个乡镇32个村集体所有：
1、英买里乡2个村：克皮乃克（6）村、拉依力克（20）村。
2、江巴孜乡7个村：阿克吐尔（2）村、栏杆（4）村、开普台巴格（7）村、艾格铁热克（8）村、依排克其（11）村、恰喀（9）村、开旦木加依（10）村。
3、克孜勒博依镇3个村：阿亚格乔拉克（17）村、阿依丁（26）村、科克通鲁克（34）村。
4、米夏乡 2个村:托万塔尔夏（7）村、其兰力克（8）村。
5、夏普吐勒镇4个村：兰干（12）村、喀赞库勒（14）村、安江艾日克（15）村、琼阿克艾日克（20）村。
6、和夏阿瓦提镇2个村:墩吕克（17）村、幸福（43）村。
7、克孜勒苏乡3个村：巴什勒格勒德玛（5）村、翁艾日克（19）村、吾斯塘博依（34）村。
8、古勒鲁克乡3个村：兰干（2）村、欧吐拉拜什塔木（24）村、巴什阿恰勒（26）村。
9、玉代克力克乡2个村：乔拉克（10）村、英买里（11）村。
10、铁日木乡2个村: 阿亚格铁日木（5）村、幸福（11）村。
11、巴仁镇2个村：巴合其(8)村、托万巴仁（9)村。</t>
  </si>
  <si>
    <t>座</t>
  </si>
  <si>
    <t>商工局</t>
  </si>
  <si>
    <t>胡晓亮</t>
  </si>
  <si>
    <t>社会效益:带动群众就业创业热情，增强商业氛围。
经济效益：增加村集体收入，预计资产收入350万元以上，带动&gt;40名脱贫人口就业。</t>
  </si>
  <si>
    <t>jsx202303</t>
  </si>
  <si>
    <t>伽师县2023年卧里托格拉克镇乡村振兴就业创业基地建设项目</t>
  </si>
  <si>
    <t>卧里托格拉克镇28村</t>
  </si>
  <si>
    <t>在卧里托格拉克镇24个村集中连片建设乡村振兴就业创业基地，配套水电路、消防、采暖、污水管网、污水处理设施等附属设施等，资产归村集体所有，总投资1449.05万元。
塔格艾日克（1）村、尤库日阔什库勒（2）村、乌吐拉阔什库勒（3）村、喀塔尔墩（5）村、亚帕勒托格勒克（14）村、龙口（16）村、拜什托普（17）村、盖孜乃库木（19）村、乌堂（20）村、喀赞库勒（21）村、巴什阿克代尔亚（22）村、喀尕买里斯（23）村、阿亚格阿克达里亚（24）村、喀热尤勒滚（25）村、尤汗托格拉克（27）村、巴扎（28）村、卧里托格拉克（29）村、阿克吾斯塘（30）村、阿亚格阔什库勒（31）村、英巴格（32）村、强孜（35）村、英阔什库勒（36）村、巴希硝尔介乃克（37）村、阿亚格喀尕买里斯（38）村。</t>
  </si>
  <si>
    <t>社会效益:带动群众就业创业热情，增强商业氛围。
经济效益：增加村集体收入，预计资产收入120万元以上，带动&gt;30名脱贫人口就业。</t>
  </si>
  <si>
    <t>jsx202305</t>
  </si>
  <si>
    <t>伽师县2023年玉代克力克乡乡村振兴就业创业基地建设项目</t>
  </si>
  <si>
    <t>玉代克力克5村</t>
  </si>
  <si>
    <t>在玉代克力克乡5个村集中连片建设乡村振兴就业创业基地，配套水电路、消防、采暖、污水管网、污水处理设施等附属设施等，资产归村集体所有，总投资616.48万元。
阿力囤托格拉克（4）村、巴扎（5）村、拜什喀帕（8）村、依提帕克（9）村、乔拉克（10）村。</t>
  </si>
  <si>
    <t>社会效益:带动群众就业创业热情，增强商业氛围。
经济效益：增加村集体收入，预计资产收入25万元以上，带动&gt;10名脱贫人口就业。</t>
  </si>
  <si>
    <t>jsx202306</t>
  </si>
  <si>
    <t>伽师县西克尔库勒镇农副产品仓储物流建设项目</t>
  </si>
  <si>
    <t xml:space="preserve">西克尔库勒镇西克尔村
</t>
  </si>
  <si>
    <t>在西克尔镇西克尔村建设一座总建筑面积17934平方米农产品交易市场，其中：交易用房建筑面积10584平方米，其他用房建筑面积6850平方米，附属用房500平方米，配套附属设施。总投资4214.17万。资产归村集体所有，每年分红不低于5%。</t>
  </si>
  <si>
    <t>平方米</t>
  </si>
  <si>
    <t>西克尔库勒镇人民政府</t>
  </si>
  <si>
    <t>吕明江</t>
  </si>
  <si>
    <t>社会效益：完善农产品流通链条，支持脱贫户就业创业，扶持&gt;200名脱贫人口发展产业。
经济效益：销售脱贫户农产品，预计增加资产分红收入50万元以上。</t>
  </si>
  <si>
    <t>jsx202307</t>
  </si>
  <si>
    <t>喀什地区一市四县带动农户养殖喀什黑鸡项目-伽师县（一期）项目</t>
  </si>
  <si>
    <t>养殖业基地</t>
  </si>
  <si>
    <t>喀什市伯什克然木乡喀拉库木（18）村</t>
  </si>
  <si>
    <t>为持续做大做优做强家禽产业、增加就业、巩固拓展和乡村振兴有效衔接，购置商品代肉鸡育雏场育雏舍配套设备16套；建设整个养殖区内配套设施包括生产泵房、电力工程等，投资2000万元，资产归2个村集体所有，分红不低于5%。</t>
  </si>
  <si>
    <t>畜牧局</t>
  </si>
  <si>
    <t>惠学龙</t>
  </si>
  <si>
    <t>社会效益:增加村集体经济收入，规范家禽养殖标准化。带动&gt;50名脱贫人口就业。
经济效益：预计增加收入80万元以上。</t>
  </si>
  <si>
    <t>jsx202308</t>
  </si>
  <si>
    <t>喀什地区现代农业（百万只良种）产业园伽师县改扩建项目</t>
  </si>
  <si>
    <t>喀什市阿克喀什乡</t>
  </si>
  <si>
    <t>为提高生产规模，增加就业，巩固拓展和乡村振兴有效衔接，原喀什地区现代农业（百万只良种）产业园伽师县场18栋产羔舍通风、羔羊岛改造，TMR中心扩建配料仓、粉碎间等工程。 资产归村集体所有，分红不低于5%。</t>
  </si>
  <si>
    <t>社会效益：增加村集体经济收入，规范家禽养殖标准化。经济效益：带动&gt;30名脱贫人口就业。</t>
  </si>
  <si>
    <t>jsx202310</t>
  </si>
  <si>
    <t>伽师县江巴孜乡林果种植项目</t>
  </si>
  <si>
    <t>江巴孜乡8村、11村</t>
  </si>
  <si>
    <t>在江巴孜乡艾格铁热克（8）村、依排克其（11）村种植新梅275.12亩、9300棵，配套建设供水管网等附属设施，总投资75.59万元。</t>
  </si>
  <si>
    <t>社会效益：优化生态环境，开展规模化种植，增加群众收入。</t>
  </si>
  <si>
    <t>jsx202311</t>
  </si>
  <si>
    <t>伽师县2023年高标准农田建设项目</t>
  </si>
  <si>
    <t>伽师县各乡镇</t>
  </si>
  <si>
    <t>对伽师县10个乡镇开展10万亩高标准农田建设，开展土地平整、建设高效节水设施、完善路渠带等附属设施配套。建设标准：2500元/亩，衔接资金补助：1000元/亩，投入2.5亿元，衔接资金投入5000万元，其他资金2亿元。</t>
  </si>
  <si>
    <t>农业农村局</t>
  </si>
  <si>
    <t>艾力西尔扎提•卡米力</t>
  </si>
  <si>
    <t>社会效益：解决零星土地种植效益低下问题，通过开展高标准农田建设，促进农业高质高效发展，群众满意度95%以上。
经济效益：亩均增收农作物50公斤以上，扶持&gt;2000名脱贫人口发展产业。</t>
  </si>
  <si>
    <t>jsx202312</t>
  </si>
  <si>
    <t>伽师县高标准农田建设项目（高效节水）</t>
  </si>
  <si>
    <t>新建2.5万亩高效节水、沉砂池、首部及配套设施等。投资4500万元，其中：衔接资金620万元。</t>
  </si>
  <si>
    <t>节约水资源，提高水利用率，扶持&gt;700名脱贫人口发展产业。</t>
  </si>
  <si>
    <t>jsx202313</t>
  </si>
  <si>
    <t>伽师县高质量发展庭院经济项目</t>
  </si>
  <si>
    <t>生产项目</t>
  </si>
  <si>
    <t>英买里乡：10村、20村；
江巴孜乡10村；
铁日木乡11村。</t>
  </si>
  <si>
    <t>在3个乡4个村609脱贫户、监测户高质量发展庭院经济，以发展庭院特色种植、休闲农业为内容，每户补助1000元，共计64.5万元。
1、英买里乡2个村372户：英买里村177户、依拉力克村190户；2、江巴孜乡开旦木加依村81户；3、铁日木乡幸福村161户。</t>
  </si>
  <si>
    <t>户</t>
  </si>
  <si>
    <t>项目涉及乡镇</t>
  </si>
  <si>
    <t>艾力西尔扎提•卡米力、项目涉及乡镇书记、乡镇长</t>
  </si>
  <si>
    <t>社会效益：培育壮大特色优势产业，多渠道增加农民收入，带动脱贫群众生产生活条件改善，实现巩固拓展脱贫攻坚成果同乡村振兴有效衔接提供有力支撑。扶持&gt;609户脱贫人口发展产业。
经济效益：户均增加1000元以上。</t>
  </si>
  <si>
    <t>jsx202314</t>
  </si>
  <si>
    <t>伽师县现代农业综合示范园建设项目</t>
  </si>
  <si>
    <t>和夏阿瓦提镇26村</t>
  </si>
  <si>
    <t>在和夏阿瓦提镇兰帕村（26）新建温室大棚232座，每座宽度20米、长度116米的土墙日光温室大棚，总占地面积807.32亩；生产道路1108570平方米及附属配套设施。总投资1.3亿元，其中衔接资金投入2732.77万元。资产归村集体所有，每年分红不低于5%。
1、江巴孜乡3个村：英兰干（13）村、尤库日吐格曼贝西（19）村、仓（27）村；
2、卧里托格拉克镇5个村： 喀塔尔墩（5）村、亚帕勒托格勒克（14）村、销尔介乃克（18）村、盖孜乃库木（19）村、巴希硝尔介乃克（37）村；
3、克孜勒博依镇7个村：英艾日克（8）村、吾斯塘博依（12）村、英买里（16）村、坎迪尔勒克（19）村、古力巴格（22）村、色满（23）村、木努尔（25）村；
4、和夏阿瓦提镇1个村：兰帕（26）村；
5、古勒鲁克乡5个村：古勒鲁克（3）村、尤库日拜什塔木（13）村、托万拜什塔木（14）村、欧吐拉拜什塔木（24）村、巴什阿恰勒（26）村。
6、西克尔镇6个村：苏坎阿斯特（26）村、希望（23）村、比纳木（7）村、柯尔克孜吐格（27）村、多来提巴格（4）村、源泉（3）村。</t>
  </si>
  <si>
    <t>农技中心</t>
  </si>
  <si>
    <t>梁思学</t>
  </si>
  <si>
    <t>社会效益：建设设施农作物生产基地，增强农作物反季节供应能力。
经济效益：带动&gt;660名脱贫人口,年总收入&gt;500万元</t>
  </si>
  <si>
    <t>jsx202315</t>
  </si>
  <si>
    <t>伽师县瓜菜产业基础设施建设项目</t>
  </si>
  <si>
    <t>英买里乡11村</t>
  </si>
  <si>
    <t>在英买里乡阿亚格英买里（11）村建设面积19140.92平方米的瓜菜产业基础设施及附属配套，为伽师县产业发展提供优质苗木，总投资2567.31万元。</t>
  </si>
  <si>
    <t>社会效益：通过苗木培育，促进农业产业发展。
经济效益：带动&gt;8万名脱贫人口发展产业。</t>
  </si>
  <si>
    <t>jsx202317</t>
  </si>
  <si>
    <t>伽师县2022年乡村振兴就业创业基地建设项目</t>
  </si>
  <si>
    <t xml:space="preserve">克孜勒博依镇1村；                
克孜勒苏乡18村；            
古勒鲁克乡10村；                    
西克尔库勒镇西克尔村         </t>
  </si>
  <si>
    <t>在4个乡镇集中连片建设乡村振兴就业创业基地，配套相应附属设施。资产归村集体所有，总资金4600万元。2023年安排衔接资金651.26万元。
1、克孜勒博依镇建设场地规划用地面积20962.76平方米、规划总建筑面积4477平方米，预算投资1200万元，资产归12个村：居维其（2）村、库木买里斯（3）村、英艾日克（8）村、巴格艾日克（9）村、曲勒库勒（13）村、坎迪尔勒克（19）村、色满（23）村、木努尔（25）村、恰瓦拉（27）村、铁热克博斯坦（28）村、阿容（29）村、博迪马勒（30）村。
2、克孜勒苏乡规划用地面积1411平方米（2.11亩），本次规划建筑面积1233平方米，预算投资400万元，资产归4个村：巴什栏杆（1）村、塔格艾日克（17）村、阿克艾日克（23）村、阿克托喀依（30）村。
3、古勒鲁克乡规划用地面积9237平方米（13.8亩），规划建筑面积4965平方米，预算投资1400万元，资产归14个村：巴什古勒鲁克（1）村、兰干（2）村、英巴格（5）村、阿克提坎（8）村、巴什阿勒克库勒(9）村，阿勒喀库勒（10）村、拜什塔木（12）村、科克塔勒（19）村、阿克托卡依（20）村、苏巴斯提（21）村、英买里（23）村、欧吐拉拜什塔木（24）村、阿亚格科克塔勒（25）、巴什阿恰勒（26）村、克孜力库木（27）村。
4、西克尔镇规划用地面积5131.4平方米（7.7亩），规划建筑面积3843平方米，预算投资1300万元，资产归13个村：原卧里托格拉克镇色日克托格拉克（6）村、托库勒（9）村、喀热古鲁克（10）村、夏普吐勒买里斯（12）村、苏坎阿斯特（13）村、托格拉（33）村、阔曲买贝希（34）村；原克孜勒苏乡多来提巴格（27）村、克日克塔木（29）村、古力巴格（31）村；原古勒鲁克乡喀让古鲁克（15）村、阿恰勒（17）村、库其木拜什（28）村。</t>
  </si>
  <si>
    <t>社会效益：增加村集体收入，增加脱贫户创业就业。
经济效益:带动&gt;100名脱贫人口就业。</t>
  </si>
  <si>
    <t>jsx202318</t>
  </si>
  <si>
    <t>伽师县2023年林果提质增效补助项目</t>
  </si>
  <si>
    <t xml:space="preserve">英买里镇：14村、16村、18村、15村、16村、17村；
米夏乡：20村、1村、6村、13村、16村、15村、12村。
</t>
  </si>
  <si>
    <t>在2个乡13个村1212脱贫户、监测户实施林果提质增效，完成特色林果追施果施膨大肥、基肥等，总面积8063.5亩，每亩补助500元，共计403.175万元。
1、英买里镇6个村865户：阿亚克兰干（14）村178户2327.8亩、巴什兰干（16）村64户249.5亩、古再（18）村117户460亩、克孜勒巴依拉克（15）村167户1354.3亩、兰帕(16)村158户631.5亩、英阿瓦提(17)村181户1199.9亩；
2、米夏乡7个村347户：巴什欧依托格拉克（20）村38户292亩、江尕勒霍依拉 (1)村7户26.5亩、米夏（6）村57户255.5亩、其拉克（13）村37户282.7亩、吐格巴斯特（16）村90户570.9亩、托格日苏（15）村15户154.9亩、英巴格（12）村103户258亩。</t>
  </si>
  <si>
    <t>自然资源局</t>
  </si>
  <si>
    <t>黎万泽</t>
  </si>
  <si>
    <t>社会效益：提高林果产量和品质，增加农民收入，促进经济发展，改善生态环境。</t>
  </si>
  <si>
    <t>jsx202319</t>
  </si>
  <si>
    <t>伽师县2023年林果药剂购置项目</t>
  </si>
  <si>
    <t>英买里镇12村、13村、14村、20村；江巴孜乡4村、16村；卧里托格拉克镇11村、30村；克孜勒博依镇19村、33村；米夏乡15村、16村；夏普吐勒镇4村、16村、24村；和夏阿瓦提镇18村；克孜勒苏乡3村、18村；巴仁镇5村、9村；铁日木乡2村、8村、9村。</t>
  </si>
  <si>
    <t>全县范围选定12000亩新梅园，使用食心虫性信息素迷向防治技术悬挂三角型诱捕器200个，诱芯1000个，粘虫板5000张、梨小迷向163000根，李小迷向163000根等，提升果农生物防治意识，解决林果无农药污染，无残留、残毒，安全生产的药剂问题。总投资69.31万元。</t>
  </si>
  <si>
    <t>减少林果病虫害，增加林果质量和产量，扶持脱贫户发展产业。</t>
  </si>
  <si>
    <t>jsx202320</t>
  </si>
  <si>
    <t>伽师县特色产业配套基础设施建设项目（以工代赈）</t>
  </si>
  <si>
    <t>小型农田水利设施、农村道路建设</t>
  </si>
  <si>
    <t>英买里乡14村。
卧里托格拉克镇21村。
克孜勒博依镇3村、5村、6村。
米夏乡7村、13村、15村、16村、17村、18村、19村、20村、21村。
和夏阿瓦提镇25村。
玉代克力克乡4村、5村。
铁日木乡12村。</t>
  </si>
  <si>
    <t>在7个乡镇实施8个以工代赈项目，主要为道路建设7.5公里，防渗渠建设37.54公里及其附属设施，总投资2626万元。
1、伽师县英买里乡交通基础设施建设中央财政以工代赈项目，建设村组道路5公里、农牧产业配套地面硬化2300平方米，总投资265万。
2、伽师县英买里乡阿亚格栏杆（14）村新梅特色产业配套基础设施建设中央财政以工代赈项目，配套防渗渠5公里及其附属设施 ，总投资350万。
3、伽师县和夏阿瓦提镇新梅特色产业配套基础设施建设中央财政以工代赈项目， 配套防渗渠5公里及其附属设施，总投资350万元。
4、伽师县克孜勒博依镇新梅特色产业配套基础设施建设中央财政以工代赈项目，配套防渗渠5.28公里及其附属设施总投资350万。
5、伽师县米夏乡农村交通基础设施建设中央财政以工代赈项目。建设道路7公里及相关配套设施建设。总投资350万。
6、伽师县玉代克力克乡农村交通基础设施建设中央财政以工代赈项目， 建设道路6.86公里及相关配套设施建设。总投资343万元。
7、伽师县铁日木乡伽师瓜特色产业配套基础设施建设中央财政以工代赈项目，配套防渗渠3.4公里及其附属设施，总投资238万元。
8、伽师县卧里托格拉克镇农村交通基础设施建设项目，建设道路7.5公里及相关配套设施建设。总投资380万元。</t>
  </si>
  <si>
    <t>公里</t>
  </si>
  <si>
    <t>发改委、项目涉及乡镇</t>
  </si>
  <si>
    <t>赵博，项目涉及乡镇书记、乡镇长</t>
  </si>
  <si>
    <t>社会效益：完善产业基础设施，促进产业发展，扶持&gt;800名脱贫人口发展产业。
经济效益:降低农业生产成本，增加农产品产量，提高农户收入。</t>
  </si>
  <si>
    <t>jsx202321</t>
  </si>
  <si>
    <t>伽师县2023年产业基础设施完善项目-克孜勒博依镇乔拉克斗渠防渗改建工程</t>
  </si>
  <si>
    <t>小型农田水利设施</t>
  </si>
  <si>
    <t>克孜勒博依镇16村、17村、18村、19村、20村、21村。</t>
  </si>
  <si>
    <t>克孜勒博依镇乔拉克支、斗渠防渗改建工程。克孜勒博依镇16村、17村、18村、19村、20村、21村，改建13.138公里斗渠及81座渠系配套建筑物，渠道流量0.38-2.56m³/s，总投资1433.72万元。</t>
  </si>
  <si>
    <t>水利局、克孜勒博依镇人民政府</t>
  </si>
  <si>
    <t>王军辉、乡镇党委书记、乡镇长</t>
  </si>
  <si>
    <t>社会效益：完善产业基础设施，降低农业生产成本，增加农产品产量，促进产业发展。</t>
  </si>
  <si>
    <t>jsx202354</t>
  </si>
  <si>
    <t>伽师县2023年产业基础设施完善项目-克孜勒博依镇苏力坦艾日克（7、8、9村）斗渠防渗改建工程</t>
  </si>
  <si>
    <t>克孜勒博依镇7村、8村、9村。</t>
  </si>
  <si>
    <t>克孜勒博依镇苏力坦艾日克（7、8、9村）斗渠防渗改建工程。克孜勒博依镇7村、8村、9村改建8.081公里斗渠及125座渠系配套建筑物，渠道流量0.51-0.9m³/s，总投资927.9万元。</t>
  </si>
  <si>
    <t>jsx202355</t>
  </si>
  <si>
    <t>伽师县2023年产业基础设施完善项目-米夏乡喀孜艾日克（4）村斗渠防渗改建工程</t>
  </si>
  <si>
    <t>米夏乡4村</t>
  </si>
  <si>
    <t>米夏乡喀孜艾日克（4）村斗渠防渗改建工程。米夏乡喀孜艾日克（4）村改建7.635公里斗渠及配套建筑物，渠道流量1.2-0.5-m3/s ，总投资1000万元。</t>
  </si>
  <si>
    <t>水利局、米夏乡人民政府</t>
  </si>
  <si>
    <t>jsx202356</t>
  </si>
  <si>
    <t>伽师县2023年产业基础设施完善项目-米夏乡英塔木（10）村斗渠防渗改建工程</t>
  </si>
  <si>
    <t>米夏乡10村</t>
  </si>
  <si>
    <t>米夏乡英塔木（10）村斗渠防渗改建工程。米夏乡英塔木（10）村改建8.277公里斗渠及75座渠系配套建筑物，渠道流量0.6-1.0-m³/s，总投资1100万元。</t>
  </si>
  <si>
    <t>jsx202357</t>
  </si>
  <si>
    <t>伽师县2023年产业基础设施完善项目-夏普吐勒镇恰依拉阿克艾日克斗渠防渗改建工程</t>
  </si>
  <si>
    <t xml:space="preserve">
夏普吐勒镇19村、21村
</t>
  </si>
  <si>
    <t>夏普吐勒镇恰依拉阿克艾日克斗渠防渗改建工程。夏普吐勒镇恰依拉（19）村、克其克阿克艾日克（21）村改建12.363公里斗渠及配套建筑物，渠道流量1.2-0.8m3/s，133万元/公里，总投资1473.44万元。</t>
  </si>
  <si>
    <t>水利局、夏普吐勒镇人民政府</t>
  </si>
  <si>
    <t>jsx202358</t>
  </si>
  <si>
    <t>伽师县2023年产业基础设施完善项目-和夏阿瓦提镇萨尔吾斯（29）村斗渠防渗改建工程</t>
  </si>
  <si>
    <t xml:space="preserve">
和夏阿瓦提镇29村</t>
  </si>
  <si>
    <t>和夏阿瓦提镇萨尔吾斯（29）村斗渠防渗改建工程"。和夏阿瓦提镇萨尔吾斯(29)村 改建5.86公里斗渠及35座渠系配套建筑物，渠道流量0.06-1.2m³/s，总投资724.02万元。</t>
  </si>
  <si>
    <t>水利局、和夏阿瓦提镇人民政府</t>
  </si>
  <si>
    <t>jsx202322</t>
  </si>
  <si>
    <t>伽师县农产品产业园道路建设项目</t>
  </si>
  <si>
    <t>产业园</t>
  </si>
  <si>
    <t>和夏阿瓦提镇28村</t>
  </si>
  <si>
    <t>在和夏阿瓦提镇克亚克勒克（28）村农产品产业加工园区建设道路，新建砂石道路62617平方米，新建混凝土路面3998平方米，总投资290万元。</t>
  </si>
  <si>
    <t>社会效益：提高农产品附加值，增加脱贫户就业。</t>
  </si>
  <si>
    <t>jsx202330</t>
  </si>
  <si>
    <t>伽师县农产品产业园电力建设项目</t>
  </si>
  <si>
    <t xml:space="preserve">和夏阿瓦提镇28村
</t>
  </si>
  <si>
    <t>在和夏阿瓦提镇克亚克勒克（28）村农产品产业加工园区建设电力外网，新建电杆129根，10KV-0.4KV线路电缆37610米、新增23台杆上变压器及配套设备，总投资379.3万元。</t>
  </si>
  <si>
    <t>jsx202331</t>
  </si>
  <si>
    <t>伽师县农产品产业园供水建设项目</t>
  </si>
  <si>
    <t>在和夏阿瓦提镇克亚克勒克（28）村农产品产业加工园区建设供水外网，新建供水管线10361米、阀门井13座、沉砂池1座、泵房1座及配套设备等，总投资241.2万元。</t>
  </si>
  <si>
    <t>jsx202323</t>
  </si>
  <si>
    <t>伽师县新梅加工厂车间改造项目</t>
  </si>
  <si>
    <t>产地初加工和精深加工</t>
  </si>
  <si>
    <t>江巴孜乡3村</t>
  </si>
  <si>
    <t>对新梅加工厂28775.4平方米车间进行水电等改造，并购置数显自控型高压灭菌锅、霉菌培养箱、电热恒温水浴锅等加工设备，计划投资100万元。</t>
  </si>
  <si>
    <t>供销社</t>
  </si>
  <si>
    <t>朱仕军</t>
  </si>
  <si>
    <t>完善加工厂基础设施，提升加工生产能力，拓宽脱贫人口农产品销售渠道，增加脱贫人口收入。</t>
  </si>
  <si>
    <t>jsx202324</t>
  </si>
  <si>
    <t>伽师县小额贷款贴息项目</t>
  </si>
  <si>
    <t>小额贷款贴息</t>
  </si>
  <si>
    <t>伽师县13个乡镇310个村</t>
  </si>
  <si>
    <t>对全县小额信贷12853户脱贫户、监测户进行贴息，资金2000万元。</t>
  </si>
  <si>
    <t>财政局</t>
  </si>
  <si>
    <t>赵红</t>
  </si>
  <si>
    <t>社会效益：扶持脱贫户发展产业，扶持12853名脱贫人口发展产业。
经济效益：降低脱贫发展产业成本，通过发展产业增加收入。</t>
  </si>
  <si>
    <t>jsx202329</t>
  </si>
  <si>
    <t>伽师县新梅加工厂附属配套项目</t>
  </si>
  <si>
    <t>在新梅加工厂建设日处理3000立方米新梅生产加工污水处理厂一座，总投资1500万元，建设格栅池1座，1000立方米集水池1座，200立方米中和池1座，气浮机1套，3000立方米水解酸化池1座，6000立方米A/O生化池1座，二沉池2座，300立方米污泥浓缩池3座，规范化排口1座，污泥脱水、配电车间及相应的业务用房，以及相应的管网等配套设施。</t>
  </si>
  <si>
    <t>jsx202364</t>
  </si>
  <si>
    <t>伽师县卧里托格拉克镇乌吐拉阔什库勒(3）村渠道建设项目</t>
  </si>
  <si>
    <t>改建</t>
  </si>
  <si>
    <t>卧里托格拉克镇乌吐拉阔什库勒(3）村。</t>
  </si>
  <si>
    <t>改建防渗渠4.5公里及附属配套建筑物，总投资295万元。</t>
  </si>
  <si>
    <t>水利局、卧里托格拉克镇人民政府</t>
  </si>
  <si>
    <t>jsx202372</t>
  </si>
  <si>
    <t>伽师县2023年米夏乡防渗渠建设项目</t>
  </si>
  <si>
    <t>米夏乡托格日苏（15）村、夏合亚迪（17）村</t>
  </si>
  <si>
    <t>改建防渗渠4.28公里及附属配套建筑物，总投资348万元。</t>
  </si>
  <si>
    <t>jsx202391</t>
  </si>
  <si>
    <t>深喀农业产业园-喀什地区现代农业（百万只肉羊）产业园公路建设项目</t>
  </si>
  <si>
    <t>喀什阿克喀什乡、佰什克然木乡</t>
  </si>
  <si>
    <t>本项目路线全长17.618公里，其中：主线金长14.52公里、连接线全长3.098公里；主线拟按双向两车道二级公路标准建设，设计速度80公里/小时，路基宽度采用12.0米，断面型式采用：2×3.75米行车道+2×1.5米硬路肩+2×0.75米土路肩：连接线拟按双向两车道三级公路标准建设，设计车速40公里小时，路基宽度采用8.5米，断面型式采用：2×3.5米行车道+2×0.75米土路崩。</t>
  </si>
  <si>
    <t>社会效益：完善公共交通基础设施，保障产业园出行道路安全。降低生产成本，提高生产水平。新建道路里程17.618公里。</t>
  </si>
  <si>
    <t>jsx202389</t>
  </si>
  <si>
    <t>伽师县2023年智慧农业设施建设项目</t>
  </si>
  <si>
    <t>英买里镇13村、17村，夏普吐勒镇13村</t>
  </si>
  <si>
    <t>在2个新梅种植较集中，面积大的种植区中心位置建设3套智慧农业设备，促进增产增收。30万元/套。总投资89.64万元。</t>
  </si>
  <si>
    <t>套</t>
  </si>
  <si>
    <t>气象局</t>
  </si>
  <si>
    <t>徐红梅</t>
  </si>
  <si>
    <t>完成3套农业气象观测站的采购级安装运行，数字化科学化管理林果，提升产量和增加收入。</t>
  </si>
  <si>
    <t>jsx202394</t>
  </si>
  <si>
    <t>伽师县伽师瓜补助项目</t>
  </si>
  <si>
    <t>1.卧里托格拉克镇13个村:24村、13村、28村、17村、19村、5村 、21村、16村、12村、1村、4村、7村、2村。
2.克孜勒苏乡30个村：23村、30村、37村、7村、2村、22村、15村、39村、1村、5村、25村、11村、26村、18村、13村、10村、8村村、20村、17村、40村、36村、24村、19村、34村、38村、21村、12村、33村、9村、16村。
3.古勒鲁克乡18个村:1村、2村、3村、4村、6村、8村、9村、10村、11村、12村、13村、15村、16村、17村、20村、21村、22村、23村、24村。
4.玉代克力克乡个村：1村、3村、5村、2村、7村、10村、9村、12村、11村。</t>
  </si>
  <si>
    <t>在4个乡70个村1642脱贫户、监测户种植的伽师瓜5172亩进行补助，每亩补助500元，共计262.35万元。
1.卧里托格拉克镇13个村174户伽师瓜634.14亩：阿亚格阿克达里亚（24）村20户77.8亩
巴希硝尔介乃克（13）村5户12.5亩、巴扎（28）村5户19亩、拜什托普（17）村12户30亩、盖孜乃库木（19）村25户124.6亩、喀塔尔墩（5）村 4户9亩、喀赞库勒（21）村1户3亩、龙口（16）村1户1亩、强孜（12）村19户59亩、塔格艾日克（1）村5户19亩、托格热克斯木（4）村72户266.2亩、英阔什库勒（7）村3户7亩、尤库日阔什库勒（2）村2户6亩。
2.克孜勒苏乡30个村1024户伽师瓜3093.5亩：阿克艾日克（23）村53户140.8亩、阿克托喀依（30）村9户42亩、阿亚格奥依塔格（37）村92户206亩、阿亚格勒格勒德玛（7）村6户11.5亩、阿亚克兰干（2）村16户36.5亩、巴格艾日克（22）村51户299.5亩、巴格托格拉克（15)村56户175.2亩、巴什奥塔格（39）村40户87.9亩、巴什栏杆（1）村23户57.5亩、巴什勒格勒德玛（5）村21户62亩、巴什温塔木（25）村41户89.8亩、巴什央艾日克（11）村6户17亩、拜什塔木（26）村82户266.5亩、古里巴什（18）村16户53亩、阔什托格拉克（13）村31户92亩、兰干买里斯（10）村35户90亩、勒格里地玛央艾日克村（8）村74户184.7亩、琼艾日克（20）村27户133亩、塔格艾日克（17）村56户125.3亩、托格拉克勒克（40）村28户106亩、托库勒（36）村46户148.5亩、温塔木（24）村9户35.5亩、翁艾日克（19）村4户7亩、吾斯塘博依（34）村29户89.5亩、吾依塔格（38）村34户63.5亩、夏勒艾日克（21）村5户14.5亩、央艾日克（12）村31户85.8亩、英巴格（33）村71户272亩、英兰干（9）村2户7亩、约勒其（16）村30户94亩。
3.古勒鲁克乡18个村245户957亩：巴什古勒鲁克村（1）村5户10亩、兰干村（2）村4户10亩、古勒鲁克村（3）村1户2亩、亚勒古孜塔勒村（4）村10户35亩、欧吐拉古勒鲁克村（6）村5户15亩、阿克提坎村（8）村17户78亩、巴什阿勒克库勒村（9）村4户14亩、阿勒克库勒（10）村47户175亩、喀日木库木村（11）村5户9亩、拜什塔木（12）村59户276亩、尤库日拜什塔木村（13）村3户11亩、阿亚格科克塔勒（15）村7户32亩、巴什阿恰勒村（16）村1户5亩、克孜力库木村（17）村7户29亩、阿克托卡依村（20）村7户32亩、苏巴斯提村（21）村9户39亩、塔然其村（22）村2户10亩、英买里村（23）村2户5亩、欧吐拉拜什塔木村（24）村31户93亩。
4.玉代克力克乡9个村218户562.3亩：1村11户27亩、3村1户1亩、5村18户67.3亩、2村1户8亩、7村36户74.5亩、10村84户247亩、9村39户49亩、12村8户15亩、11村20户76.5亩。</t>
  </si>
  <si>
    <t>乡镇党委书记、乡镇长</t>
  </si>
  <si>
    <t>扶持人均纯收入万元以下脱贫户和监测户发展产业，增加脱贫户和监测户经济收入。</t>
  </si>
  <si>
    <t>jsx202395</t>
  </si>
  <si>
    <t>伽师县林果提质增效补助项目（二期）</t>
  </si>
  <si>
    <t>1.英买里镇20个村
2.江巴孜乡26个村
3.克孜勒博依镇5个村
4.米夏乡21个村
5.夏普吐勒镇14个村
6.和夏阿瓦提镇2个村
7.克孜勒苏乡30个村
8.古勒鲁克乡13个村
9.玉代克力克乡10个村
10.铁日木乡12个村
11.西克尔1个村</t>
  </si>
  <si>
    <t>在11个乡150个村5981脱贫户、监测户实施林果提质增效，完成特色林果追施果施膨大肥、基肥等，总面积23533.57亩，每亩补助500元，共计1158.3万元。
1.英买里镇20个村755户新梅5122.8亩：库木艾日克（1）村16户93亩，阿亚克库木艾日克（2）村1户4亩，墩艾日克（3）村65户360亩，巴格托格拉克（4）村63户519.5亩，墩迪瓦依（5）村77户619.7亩，克皮乃克（6）村9户68.9亩，阿亚格克皮乃克（7）村5户22亩，阿迪拉（8）村8户38.5亩，吐孜鲁克（9）村26户185.5亩，英买里（10）村56户325.3亩，阿亚格英买里（11）村57户184.5亩，卡吾力（12）村53户536.6亩，巴什兰干（13）村22户185亩，阿亚克兰干（14)村118户1137.8亩，克孜勒巴依拉克(15)村23户226亩，兰帕（16）村47户151亩，英阿瓦提（17）村17户43.5亩，古再（18）村47户132亩，卡日央塔克（19）村42户280亩，拉依力克（20）村3户10亩。
2.江巴孜乡26个村1542户新梅4244.4亩：江巴孜（1）村91户270亩、阿克吐尔（2）村22户46.5亩、色日克托克拉克（3）村123户497.7亩、栏杆（4）村136户390.5亩、萨热依塔木（5）村122户275.5亩、科克库木（6）村96户290.9、开普台巴格（7）村32户72亩、艾格铁热克（8）村83户197.7亩、恰喀（9）村25户62.5亩、依排克其（11）村26户28.6亩、克孜勒吉依木（12）村48户99.7亩、英兰干（13）村8户21.5亩、阿亚克仓（14）村46户153.8亩、其维克（15）村25户82.7亩、布鲁胡其（16）村47户114亩、墩恰喀尔（17）村73户272亩、吐格曼贝西（18）村58户166.7亩、尤库日吐格曼贝西（19）村59户191亩、拍什塔克（20）村44户144亩、尕勒（21）村58户131亩、克其克江巴孜（22）村88户235.8亩、托万尕勒（23）村12户60亩、克其克布鲁胡其（24）村95户313.1亩、琼江巴孜（25）村19户56.6亩、喀热喀什（26）村50户143.5亩、仓（27）村56户218亩；5个村杏子132户298.6亩：克孜勒吉依木（12）村42户109.6亩、布鲁胡其（16）村16户25亩、克其克江巴孜（22）村26户48亩、色日克托克拉克（3）村47户112亩、喀热喀什（26）村1户4亩。
3.克孜勒博依镇5个村24户新梅92.2亩：1村5户19.8亩、14村1户4.8亩、17村10户25.2亩、19村1户2亩、26村7户40.4亩。
4.米夏乡21个村1413户新梅6122.8亩：江尕勒霍依拉（1）村127户457.7亩、恰喀（2）村114户885亩、琼库尔克什拉克（3）村64户270.1亩、喀孜艾日克（4）村44户163.1亩、琼霍伊拉（5）村24户67.3亩、米夏（6）村26户75.5亩、托万塔尔夏（7）村20户76亩、其兰力克（8）村88户301亩、伊勒提孜霍依拉（9）村109户363.3亩、英塔木（10）村26户93.1亩、尤库日塔尔夏（11）村92户284.2亩、英巴格（12）村79户281亩、其拉克（13）村82户504.2亩、英买里（14）村156户1002.8亩、托格日苏（15）村57户246.8亩、吐格巴斯特（16）村55户219.5亩、夏合亚迪（17）村55户140亩、巴什英温（18）村50户149.5亩、阿亚格英温（19）村86户349.3亩、巴什欧依托格拉克（20）村26户88.9亩、阿亚格欧依托格拉克（21）村33户104.5亩。
；2个村20户杏李66亩：喀孜艾日克（4）村16户44亩、伊勒提孜霍依拉（9）村4户22亩。
5.夏普吐勒镇14个村65户新梅264.1亩：1村5户22亩、5村4户4亩、6村3户10.5亩、7村5户37.6亩、8村1户2.5亩、10村5户28亩、11村5户12.5亩、12村5户29亩、14村5户12亩、15村6户21亩、16村5户39亩、17村6户24亩、20村5户12亩、23村5户15.5亩。
6.和夏阿瓦提镇2个村3户新梅9.9亩：8村2户7.5亩、11村1户2.4亩。。
7.克孜勒苏乡26个村873户新梅3556亩：阿克艾日克（23）村103户623.4亩、阿亚格奥依塔格（37）村25户27.5亩、阿亚格勒格勒德玛（7）村31户82.1亩、阿亚克兰干（2）村17户66.3亩、巴格艾日克（22）村29户112.5亩、巴格托格拉克（15)村20户47.3亩、巴什栏杆（1）村45户141亩、巴什温塔木（25）村28户73亩、拜什塔木（26）村35户92.5亩、古里巴什（18）村36户172.4亩、库台买（14)村70户433.8亩、兰干买里斯（10）村17户45.5亩、琼艾日克（20）村17户43亩、塔格艾日克（17）村109户685.7亩、托格拉克勒克（40）村10户32.5亩、托喀依（4）村15户79.5亩、托库勒(36村)46户227.7亩、温塔木（24）村11户27亩、翁艾日克（19）村28户141.1亩、吾斯塘博依（34）村8户12.2亩、吾依塔格（38）村23户37.5亩、夏勒艾日克（21）村4户5.5亩、央艾日克（12）村71户150.5亩、英巴格（33）村56户129亩、英兰干（9）村5户16亩、约勒其（16）村14户51.5亩、总计873户3556亩；1个村7户杏李18亩：巴什温塔木（25）村7户18亩。
8.古勒鲁克乡13个村77户新梅125.5亩：巴什古勒鲁克（1）村3户2.9亩、兰干（2）村6户8.3每亩、亚勒古孜塔勒（4）村10户14.7亩、欧吐拉古勒鲁克（6）村5户5亩、阿克提坎（8）村2户2亩、巴什阿勒克库勒（9）村6户11.1亩、喀日木库木村（11）6户13.9亩、尤库日拜什塔木（13）村6户11.2亩、托万拜什塔木（14）村1户4亩、巴什阿恰勒（16）村2户3.5亩、阿克托卡依（20）村5户5亩、苏巴斯提（21）村9户16.3亩、塔然其（22）村1户9.4亩、英买里（23）村2户2.7亩、欧吐拉拜什塔木（24）村13户15.5亩。
9.玉代克力克乡10个村351户石榴1444.4亩：5村20户72.5亩、2村3户8亩、8村24户137.4亩、6村48户218亩、7村54户170.8亩、10村84户357.2亩、1村9户27亩、9村31户133.6亩、12村39户208亩、11村39户111.9亩。新梅：7个村74户296.2亩：5村4户13亩、8村3户3.5亩、6村3户15亩、7村1户3亩、10村49户175亩、1村1户20亩、11村13户66亩。
10.铁日木乡12个村561户新梅1446.07亩：铁格艾日克（1）村56户158亩、霍加艾日克（2）村45户96亩、托哈艾热克（3）村35户107.5亩、巴什铁日木（4）村46户131.4亩、阿亚格铁日木（5）村34户83亩、明克什拉克（6）村35户94亩、兰干（7）村43户164亩、仓（8）村31户34亩、恰央恰克提（9）村124户383亩、阿亚格兰干（10）村11户71亩、幸福（11）村58户38亩、铁日木（12）村43户86.17亩。杏李27户55.3亩：霍加艾日克（2）村9户20.4亩、托哈艾热克（3）村8户16亩、幸福（11）村10户18.9亩。
11.西克尔1个村1户新梅3亩：库木科勒（5）村1户新梅3亩。</t>
  </si>
  <si>
    <t>jsx202396</t>
  </si>
  <si>
    <t>伽师县天燃气入户补助项目</t>
  </si>
  <si>
    <t>农村清洁能源设施建设</t>
  </si>
  <si>
    <t>1、 英买里镇4个村：拉依力克（20）村、英买里（10）村、英买里吐孜鲁克（9）村、阿亚格英买里（11）村；
2、江巴孜乡8个村：阿克吐尔（2）村、艾格铁热克（8）村、开旦木加依（10）村、开普台巴格（7）村、克其克布鲁胡其（24）村、其维克（15）、恰喀（9）村、依排克其（11）村；
3、铁日木乡4个村：巴什铁日木（4）村、阿亚格铁日木（5）村、幸福（11）村、铁日木（12）村。</t>
  </si>
  <si>
    <t>对3个乡镇16个村1210户脱贫户（监测户）天燃气入户进行补助，改善脱贫群众生活条件。补助标准：3200元/户，合计387.2万元。
1、英买里镇合计509户（脱贫户417户，监测户92户）。其中：拉依力克（20）村脱贫户152户，监测户32户；英买里（10）村脱贫户138户，监测户22户；英买里吐孜鲁克（9）村脱贫户48户，监测户17户；阿亚格英买里（11）村脱贫户79户，监测户21户。
2、江巴孜乡合计304户（脱贫户260户、监测户44户）。其中：阿克吐尔（2）村脱贫户33户，监测户1户；艾格铁热克（8）村脱贫户41户，监测户6户；开旦木加依（10）村脱贫户63户；开普台巴格（7）村21户，监测户11户；克其克布鲁胡其（24）村脱贫户22户，监测户3户；其维克（15）村脱贫户16户，监测户1户；恰喀（9）村脱贫户13户，监测户6户；依排克其（11）村脱贫户51户，监测户16户。
3、铁日木乡合计397户（脱贫户336户，监测户61户）。其中：幸福（11）村脱贫户146户，监测户37户；巴什铁日木（4）村脱贫户180户，监测户21户；阿亚格铁日木（5）村脱贫户2户，监测户1户；铁日木（12）村脱贫户8户，监测户2户。</t>
  </si>
  <si>
    <t>二</t>
  </si>
  <si>
    <t>乡村建设行动</t>
  </si>
  <si>
    <t>jsx202325</t>
  </si>
  <si>
    <t>伽师县2023年村组道路建设项目</t>
  </si>
  <si>
    <t>农村道路建设（通村路、通户路、小型桥梁等）</t>
  </si>
  <si>
    <t>1、西克尔库勒镇：西克尔村、尤古买其勒克村、亚帕勒托格拉克村、库勒村、阿吉勒格里克村、亚帕勒托格拉克村、柯尔克孜吐格村。
2、古勒鲁克乡21村
3、克孜勒苏乡17个村：8村、12村、13村、14村、15村、16村、17村、18村、19村、22村、27村、30村、34村、37村、38村、39村。
4、米夏乡7村、21村。
5、铁日木乡1村。
6、江巴孜乡7村。</t>
  </si>
  <si>
    <t>6个乡镇修建村组道路建设43.7公里，投资2806万元。
1、西克尔库勒镇6个村8.3公里，投资530万元：尤古买其勒克村1.5公里、亚帕勒托格拉克村2.7公里、库勒村1公里、阿吉勒格里克村0.8公里，亚帕勒托格拉克村2.7公里、柯尔克孜吐格村2.3公里。
2、西克尔库勒镇西克尔村至古勒鲁克乡苏巴斯提村道路建设5.3公里，投资750万元（含桥梁1座）。
3、米夏乡2个村6.1公里，投资300万元。阿亚格欧依托格拉克（21）村4.5公里、托万塔尔夏（7）村1.6公里。
4、克孜勒苏乡17个村22.2公里，投资1300万元：勒格里地玛央艾日克（8）村0.3公里、央艾日克（12）村0.3公里、阔什托格拉克（13）村1.1公里、库台买村（14）村5.2公里、巴格托格拉克（15)村0.4公里、约勒其(16)村1.3公里、塔格艾日克(17)村1.3公里、古里巴什(18村)0.5公里、翁艾日克(19)村4.3公里、巴格艾日克(22)村0.9公里、多来提巴格(27)村0.7公里、阿克托喀依(30)村2.1公里、古力巴格(31)村0.3公里、吾斯塘博依(34)村0.3公里、阿亚格奥依塔格(37)村1.4公里、吾依塔格(38)村1.2公里、巴什奥塔格(39)村0.6公里。
5、铁日木乡铁格艾日克（1）村1公里，投资60万元。               
6、江巴孜乡开普台巴格（7）村0.8公里，投资80万。</t>
  </si>
  <si>
    <t>交通局</t>
  </si>
  <si>
    <t>刘新良</t>
  </si>
  <si>
    <t>完善公共交通基础设施，保障群众出行道路安全，提高生产生活水平。完善道路里程43.7公里。</t>
  </si>
  <si>
    <t>jsx202326</t>
  </si>
  <si>
    <t>伽师县英买里乡拉依力克（20）村2023年自治区重点示范村建设项目</t>
  </si>
  <si>
    <t>农村基础设施、人居环境整治</t>
  </si>
  <si>
    <t>英买里乡20村</t>
  </si>
  <si>
    <t>在英买里乡拉依力克（20）村建设污水主管网28公里及污水提升泵站、天然气管道28公里、防渗渠4公里等基础设施、改善人居环境、公共服务能力提升等，总投资4137.45万元，其中援疆资金578.45万元。</t>
  </si>
  <si>
    <t>个</t>
  </si>
  <si>
    <t>英买里镇人民政府</t>
  </si>
  <si>
    <t>罗俊</t>
  </si>
  <si>
    <t>完善乡村基础设施，提升乡村人居环境，提高乡村公共服务能力，改善&gt;598名脱贫人口生产生活环境。</t>
  </si>
  <si>
    <t>jsx202327</t>
  </si>
  <si>
    <t>伽师县江巴孜乡开旦木加依（10）村2023年自治区重点示范村建设项目</t>
  </si>
  <si>
    <t>江巴孜乡10村</t>
  </si>
  <si>
    <t>在江巴孜乡开旦木加依（10）村建设污水主管网2.35公里及污水提升泵站，天然气管道21.876公里，道路整治46833.57平方，保鲜库1座，购置垃圾桶394个，36个垃圾船，电动垃圾清运车15个，垃圾运送车2辆等基础设施、公共服务能力提升等，总投资4451.73万元，其中援疆资金1231.77万元。</t>
  </si>
  <si>
    <t>完善乡村基础设施，提升乡村人居环境，提高乡村公共服务能力，改善&gt;260名脱贫人口生产生活环境。</t>
  </si>
  <si>
    <t>jsx202328</t>
  </si>
  <si>
    <t>伽师县2023年示范村建设项目</t>
  </si>
  <si>
    <t>1、英买里乡6村、7村。
2、江巴孜乡26村、27村。
3、卧里托格拉克镇23村、25村、26村。
4、克孜勒博依镇24村、25村、26村。
5、米夏乡15村、16村。
6、夏普吐勒镇8村、9村。
7、和夏阿瓦提镇17村、19村、42村。
8、克孜勒苏乡16村、17村、39村。
9、古勒鲁克乡12村、21村。
10、玉代克力克乡2村、3村、4村。
11、铁日木乡4村。
12、巴仁镇8村。
13、西克尔库勒镇西克尔村。</t>
  </si>
  <si>
    <t>对13个乡镇28个示范村开展以产业经济林建设266亩，村基础实施渠道建设32.27公里，辅道建设14.74万平方米，天然气管道19.1公里，人居环境整治垃圾处理池1座，提升村级公共服务建设等为主示范创建，计划投资6823.58万元，其中援疆资金1280.4万元。
1、英买里乡：克皮乃克（6）村、阿亚格克皮乃克（7）村；
2、江巴孜乡：喀热喀什（26）村、仓（27）村；
3、卧里托格拉克镇：喀尕买里斯（23）村、喀热尤勒滚（25）村、托盖欧勒迪（26）村；
4、克孜勒博依镇：阿依丁（26）村、浩罕（24）村、木努尔（25）村；
5、米夏乡：托格日苏（15）村、吐格巴斯特（16）村；
6、夏普吐勒镇：米里克（9）村、提木（8）村。
7、和夏阿瓦提镇：墩吕克（17）村、尕藏托格拉克（19）村、光明（42）村；
8、克孜勒苏乡：塔格艾日克（17）村、约勒其（16）村、巴什奥塔格（39）村；
9、古勒鲁克乡：拜什塔木（12）村、苏巴斯提（21）村；
10、玉代克力克乡：阿力囤托格拉克（4）村、百合提（2）村、阿娜尔（3）村；
11、铁日木乡巴什铁日木（4）村；
12、巴仁镇巴合其（8）村；
13、西克尔库勒镇西克尔村。</t>
  </si>
  <si>
    <t>宋昭才、项目所在乡镇党委书记、乡镇长</t>
  </si>
  <si>
    <t>完善乡村基础设施，提升乡村人居环境，提高乡村公共服务能力，改善&gt;3000名脱贫人口生产生活环境。</t>
  </si>
  <si>
    <t>jsx202337</t>
  </si>
  <si>
    <t>伽师县江巴孜乡污水处理配套设施建设项目</t>
  </si>
  <si>
    <t>江巴孜乡11村</t>
  </si>
  <si>
    <t>在江巴孜乡依排克其（11）村新建混凝土预制井108座，道路恢复12430㎡，其中沥青路面恢复8770㎡，混凝土路面恢复4660㎡；新建33km路沿石。总投资300万元。</t>
  </si>
  <si>
    <t>住建局、项目涉及乡镇</t>
  </si>
  <si>
    <t>聂太府、项目所在乡镇党委书记、乡镇长</t>
  </si>
  <si>
    <t>完善乡村基础设施，提升乡村人居环境，改善脱贫人口生产生活环境。</t>
  </si>
  <si>
    <t>jsx202340</t>
  </si>
  <si>
    <t>伽师县2023年农村公路路网维护项目</t>
  </si>
  <si>
    <t>1、英买里乡4个村：5村、6村、8村、13村。
2、卧里托格拉克乡11个村：2村、3村、6村、7村、12村、13村、14村、21村、29村、34村、36村。
3、克孜勒博依镇10个村：1村、4村、6村、7村、18村、20村、27村、30村、31村、32村。
4、米夏乡5个村：5村、9村、10村、17村、21村。
5、夏普吐勒7个村：1村、3村、8村、11村、21村、22村、23村。
6、和夏阿瓦提镇13个村：4村、6村、7村、21村、22村、23村、24村、30村、31村、35村、36村、43村、44村。
7、克孜勒苏乡13个村：3村、5村、16村、17村、22村、26村、28村、29村、30村、35村、37村、38村、39村、40村。
8、古勒鲁克乡13个村：2村、8村、10村、12村、13村、14村、15村、16村、18村、19村、21村、25村、28村。
9、玉代克力克乡9个村：1村、2村、3村、4村、5村、6村、7村、11村、12村。
10、铁日木乡3个村：2村、7村、8村。</t>
  </si>
  <si>
    <t>10个乡镇合计破损面积19万平方米，拆建涵洞28道，总投资2034.62万元。
    1、英买里乡破损面积4582平米，投资49.8306万元。墩迪瓦依（5）村588平米、克皮乃克（6）村1992平米、阿迪拉（8）村1424、巴什兰干（13）村578平米。
    2、卧里托格拉克镇破损面积44840平米。投资452.7943万元。尤库日阔什库勒（2）村1584平米、乌吐勒阔什库勒（3）村5044平米、色日克托克拉克（6）村4124平米、恰拉欧萨（7）村4384平米、夏普吐勒买里斯（12）村4552平米、苏坎阿斯特（13）村7428平米、亚帕勒托格拉克（14）村7600平米、喀赞库勒（21）村5352平米、卧里托格拉克（29）村892平米、托格拉克勒克（34）村3608平米、英阔什库勒（36）村272平米。
    3、克孜勒博依镇破损面积11063平米，拆建破损涵洞3道。投资134.3665万元。先白巴扎（1）村832平米、居维其（2）村拆建破损涵洞1-0.75m/5m涵洞1道、阿热买里斯（4）村1356平米、克孜勒坎特（6）村354平米、阔什艾日克（7）村50平米、依提帕克（15）村拆建破损涵洞1-0.75m/5m涵洞1道、巴什乔拉克（18）村1072平米、托万克阿热克什拉克（20）村2000平米、恰瓦拉（27）村368平米，拆建破损涵洞1-0.5m/5m涵洞1道、博迪玛勒（30）村328平米、喀热央塔克（31）村3536平米、喀热力克（32）村1296平米。
    4、米夏乡破损面积8534平米，拆建破损涵洞4道，投资98.438万元。琼霍伊拉（5）村304平米、其兰力克（8）村拆建破损1-0.75m/6m圆管涵1道、伊勒提孜霍依拉（9）村240平米、英塔木（10）村128平米、夏合亚迪（17）村2901平米，拆建破损1-0.75m/4m圆管涵1道，拆建破损1-0.75m/6m圆管涵1道，拆建破损1-1.0m/6m圆管涵1道、阿亚格欧依托格拉克（21）村4961平米。
    5、夏普吐勒破损面积6204平米，拆建破损涵洞1道。投资79.3548万元。巴扎（1）村804平米、扎滚拉（3）村128平米，拆建破损1-0.5m/6m涵洞1道、提木（8）村592平米、克曼（11）村2468平米，克其克阿克艾日克（21）村704平米、库木墩（22）村972平米。
    6、和夏阿瓦提镇破损面积19023平米，拆建破损涵洞4道。投资191.5459万元。喀热墩（4）村596平米、阿瓦提买里斯（6）村724平米、英艾日克（7）村2600平米、托玛贝西（16）村拆建1-3.0m/12m盖板涵1道，拆建1-4.0m/12m盖板涵1道、阿亚克巴合恰（21）村504平米、色满22（村）2245平米，喀热都维（23）村1224平米、依然（24）村1600平米、克亚克勒克（28）村拆建1-1.0m/6m涵洞1道、莫玛墩30（村）1456平米、比纳木31（村）123平米，达西（35）村2972平米、代里亚布依（36）村520平米，拆建1-4.0m/6m涵洞1道、团结（43）村338平米，和谐（44）村2122平米。
    7、克孜勒苏乡破损面积24565平米，拆建破损涵洞12道。投资274.6847万元。库木巴格（3）村552平米、巴什勒格勒德玛（5）村168平米、约勒其（16）村2140平米、塔格艾日克（17）村 1069平米，拆建1-0.75m/8m圆管涵1道、夏勒艾日克（21）村拆建1-0.5m/5m圆管涵1道，拆建1-2.0m/6m盖板涵2道、巴格艾日克（22）村 1660平米、阿克艾日克（23）村拆建1-0.75m/6m圆管涵2道，拆建1-1.0m/6m圆管涵1道、拜什塔木（26）村2752平米、库木库坦（28）村 3280平米、克日克塔木（29）村1164平米、阿克托卡依（30）村6380平米、其兰巴格（32）村拆建1-0.75m/6m圆管涵2道、英巴格（33）村拆建1-1.0m/6m圆管涵1道、阿克墩（35）村1740平米，拆建1-0.5m/6m圆管涵1道，拆建1-1.0m/6m圆管涵1道、吾依塔格（38）村444平米、巴什奥塔格（39）村396平米、央艾日克40（村）2820平米。
    8、古勒鲁克乡破损面积30572平米，拆建破损涵洞4道。投资314.4755万元。兰干（2）村9468平米、阿克提坎（8）村188平米、阿勒喀库勒（10）村1460平米、拜什塔木（12）村2556平米、由库日白什塔木（13）村600平米、托万拜什塔木（14）村404平米、喀让古鲁克（15）村878平米、阔若克（16）村3740平米，拆建1-1.0m/6m圆管涵1道、堂力其（18）村420平米、科克塔勒（19）村2678平米，拆建1-0.75m/6m圆管涵1道、阿克托喀依（21）村3548平米、阿亚格科克塔勒（25）村2256平米、库其买拜什（28）村2376平米，拆建1-1.0m/6m圆管涵2道。
    9、玉代克力克乡破损面积45621平米。投资461.4307万元。堂来恰普提（1）村破损5776平米、百合提（2）村9064平米、阿娜尔（3）村4352平米、阿力囤托格拉克（4）村2956平米、巴扎（5）村5587平米、多兰买里斯（6）村396平米、买代尼亚提买里斯（7）村5184平米、英买里（11）村8332平米、英艾日克（12）村3974平米。
    10、铁日木破损面积2360平米，投资23.8313万元。霍加艾日克（2）村132平米、兰干（7）村1560平米、仓（8）村668平米。</t>
  </si>
  <si>
    <t>完善公共交通基础设施，保障群众出行道路安全，提高生产生活水平，完善道路19万平方。</t>
  </si>
  <si>
    <t>jsx202341</t>
  </si>
  <si>
    <t>伽师县西克尔库勒镇灾后行政区划调整易地重建污水处理项目</t>
  </si>
  <si>
    <t>农村污水治理</t>
  </si>
  <si>
    <t>西克尔库勒镇西克尔村</t>
  </si>
  <si>
    <t>新建一座处理规模为1000立方米/日的污水处理厂及附属设施配套，铺设污水及水管网1.095公里，其中；污水管网545米管径DN600、水管网500米管径DN300，新建道路3000平方米，购置污水处理设备等，总投资1100万元。</t>
  </si>
  <si>
    <t>jsx202342</t>
  </si>
  <si>
    <t>伽师县人居环境整治设施购置项目</t>
  </si>
  <si>
    <t>农村垃圾治理</t>
  </si>
  <si>
    <t>1、英买里乡6村
2、江巴孜乡26村
3、卧里托格拉克镇23村
4、克孜勒博依镇26村
5、米夏乡15村
6、夏普吐勒镇9村
7、和夏阿瓦提镇16村
8、克孜勒苏乡17村
9、古勒鲁克乡10村
10、玉代克力克乡4村
11、铁日木乡4村
12、巴仁镇8村
13、西克尔库勒镇西克尔村</t>
  </si>
  <si>
    <t>对13个乡镇13个示范村购置污水垃圾处理设施，其中垃圾桶5515个（500元/个）275.75万元，垃圾船179个（4000元/个）71.6万元，电动三轮垃圾转运车143辆（2万元/辆）286万元，压缩式垃圾转运车4辆（40万元/辆）160万元，为易地搬迁点配备吸污车9辆450万，大型垃圾车4辆（40万元/辆）160万，小型垃圾车2辆（22万元/辆）44万元，中型扫路车7辆（40万元/辆）280万元，洒水车7辆（21万元/辆）147万元，装载机1辆（30万元/辆）30万元，总资金1519.8万元。
1、英买里乡克皮乃克（6）村垃圾船10个，电动三轮垃圾转运车3辆，大型垃圾车1辆，中型扫路车1辆；
2、江巴孜乡喀热喀什（26）村垃圾桶167个，垃圾船14个，电动三轮垃圾转运车12辆，为易地搬迁点配备吸污车1辆，大型垃圾车1辆，中型扫路车1辆；
3、卧里托格拉克镇喀尕买里斯（23）村，垃圾桶2130个，垃圾船29个，电动三轮垃圾转运车29辆，为易地搬迁点配备吸污车1辆；
4、克孜勒博依镇阿依丁（26）村为易地搬迁点配备吸污车1辆；
5、米夏乡托格日苏（15）村垃圾桶175个，垃圾船18个，电动三轮垃圾转运车9辆，为易地搬迁点配备吸污车1辆；
6、夏普吐勒镇米里克（9）村垃圾桶450个，电动三轮垃圾转运车14辆，为易地搬迁点配备吸污车1辆；
7、和夏阿瓦提镇托玛贝希（16）村垃圾桶,293个，垃圾船18个，电动三轮垃圾转运车12辆，压缩式垃圾转运车1辆，为易地搬迁点配备吸污车1辆；
8、克孜勒苏乡塔格艾日克（17）村垃圾桶615个，垃圾船11个，电动三轮垃圾转运车18辆；
9、古勒鲁克乡阿勒克库勒（10）村垃圾桶,265个，垃圾船20个，电动三轮垃圾转运车8辆，为易地搬迁点配备吸污车1辆，中型扫路车1辆；
10、玉代克力克乡阿力囤托格拉克（4）村垃圾桶800个，垃圾船40个，电动三轮垃圾转运车20辆，压缩式垃圾转运车1辆，为易地搬迁点配备吸污车1辆；
11、铁日木乡巴什铁日木（4）村垃圾桶300个，垃圾船6个，压缩式垃圾转运车1辆，大型垃圾车1辆，小型垃圾车1辆，中型扫路车2辆，洒水车1辆；
12、巴仁镇巴合其（8）村电动三轮垃圾转运车8辆；大型垃圾车1辆，小型垃圾车1辆，中型扫路车2辆，洒水车1辆，装载机1辆
13、西克尔库勒镇西克尔村吸污车1辆,垃圾桶320个，垃圾船13个，电动三轮垃圾转运车10辆，压缩式垃圾转运车1辆,洒水车1辆。</t>
  </si>
  <si>
    <t>完善乡村基础设施，提升乡村人居环境，改善&gt;3000名脱贫人口生产生活环境。</t>
  </si>
  <si>
    <t>jsx202343</t>
  </si>
  <si>
    <t>伽师县乡村公共厕所建设项目</t>
  </si>
  <si>
    <t>农村卫生厕所改造</t>
  </si>
  <si>
    <t>1、英买里乡6村
2、江巴孜乡26村
3、克孜勒博依镇26村
4、米夏乡15村
5、和夏阿瓦提镇16村
6、古勒鲁克乡10村
7、玉代克力克乡4村
8、铁日木乡4村</t>
  </si>
  <si>
    <t>对8个乡镇8个示范村建设公共厕所及设施8座，每个村1座，补助标准：35万元，总资金268.95万元。
1、英买里乡克皮乃克（6）村；
2、江巴孜乡喀热喀什（26）村；
3、克孜勒博依镇阿依丁（26）村；
4、米夏乡托格日苏（15）村；
5、和夏阿瓦提镇托玛贝希（16）村；
6、古勒鲁克乡阿勒克库勒（10）村；
7、玉代克力克乡阿力囤托格拉克（4）村；
8、铁日木乡巴什铁日木（4）村</t>
  </si>
  <si>
    <t>聂太府</t>
  </si>
  <si>
    <t>提升乡村人居环境，改善&gt;3000名脱贫人口生产生活环境。</t>
  </si>
  <si>
    <t>jsx202359</t>
  </si>
  <si>
    <t>伽师县城乡一体化供水工程老旧管网巩固提升工程（一期）</t>
  </si>
  <si>
    <t>农村供水保障建设项目</t>
  </si>
  <si>
    <t>克孜勒博依镇1村、2村、3村、4村、5村、6村、7村、8村、9村、10村、11村、12村、13村、14村、15村、16村、17村、18村、19村、20村、21村、22村、23村、24村、25村、26村、27村、28村、29村、30村、31村、32村、33村、34村。
米夏乡1村、2村、3村、4村、5村、6村、7村、8村、9村、10村、11村、12村、13村、14村、15村、16村、17村、18村、19村、20村、21村.</t>
  </si>
  <si>
    <t>在克孜勒博依镇34个村、米夏乡21个村改造管网长度585.09km,均为PE管，总投资4063.82万元。保障8.3万人农村群众饮水持续安全问题。</t>
  </si>
  <si>
    <t>水利局</t>
  </si>
  <si>
    <t>王军辉</t>
  </si>
  <si>
    <t>保障&gt;5万人农村群众饮水持续安全问题。</t>
  </si>
  <si>
    <t>jsx202344</t>
  </si>
  <si>
    <t>伽师县城乡一体化供水工程老旧管网巩固提升工程（二期）</t>
  </si>
  <si>
    <t>夏普吐勒镇1村、2村、3村、4村、5村、6村、7村、8村、9村、10村、11村、12村、13村、14村、15村、16村、17村、18村、19村、20村、21村、22村、23村、24村。
和夏阿瓦提镇1村、2村、3村、4村、5村、6村、7村、8村、9村、10村、11村、12村、13村、14村、15村、16村、17村、18村、19村、20村、21村、22村、23村、24村、25村、26村、27村、28村、29村、30村、31村、32村、33村、34村、35村、36村、37村、38村、39村、40村、41村、42村、43村、44村。
铁日木乡1村、2村、3村、4村、5村、6村、7村、8村、9村、10村、11村、12村。</t>
  </si>
  <si>
    <t>对夏普吐勒镇24个村、和夏阿瓦提镇44个村、铁日木乡12个村共555.54公里老旧内部管网进行更新改造，均为PE管，总投资4471.76万元。保障10.4万人农村群众饮水持续安全问题。</t>
  </si>
  <si>
    <t>jsx202360</t>
  </si>
  <si>
    <t>伽师县城乡一体化供水工程老旧管网巩固提升工程（三期）</t>
  </si>
  <si>
    <t>卧里托格拉克镇1村、2村、3村、4村、5村、6村、7村、8村、9村、10村、11村、12村、13村、14村、15村、16村、17村、18村、19村、20村、21村、22村、23村、24村、25村、26村、27村、28村、29村、30村、31村、32村、33村、34村、35村、36村、37村、38村。
玉代克力克乡1村、2村、3村、4村、5村、6村、7村、8村、9村、10村、11村、12村。</t>
  </si>
  <si>
    <t>对卧里托格拉克镇38个村、玉代克里克乡12个村共501.46公里老旧内部管网进行更新改造，均为PE管，总投资3769.62万元。保障6.4万人农村群众饮水持续安全问题。</t>
  </si>
  <si>
    <t>jsx202345</t>
  </si>
  <si>
    <t>伽师县2023年农村居民“煤改电”工程建设项目</t>
  </si>
  <si>
    <t>伽师县8个乡镇</t>
  </si>
  <si>
    <t>8个乡镇3949户脱贫户开展煤改电建设，解决脱贫户冬季采暖问题，每户补助900元/户，资金355.41万元。
1、英买里镇837户，其中8村3户、14村154户、4村39户、13村3户、3村24户、5村3户、18村9户、6村95户、15村58户、1村16户、16村227户、9村36户、17村170户。
2、古勒鲁克乡228户，其中1村57户，2村52户，14村103户，4村16户。
3、和夏阿瓦提镇818户，其中21村8户，20村30户，9村165户，32村18户，37村42户，17村8户，19村101户，35村15户，34村53户，5村59户，29村7户，3村33户，22村11户，1村7户，14村23户，15村127户，33村61户，7村36户，尤古买希勒克村14户。
4、克孜勒苏乡1028户，其中巴什栏杆（1）村134户、库木巴格（3）村77户、勒格勒德玛（6）村130户、夏勒艾热克村21村29户、巴什温塔木（25）村130户、拜什塔木（26）村107户、多来提巴格（27）村50户、阿克托喀依（30）村58户、克日克塔木（29）村176户、琼艾日克（20）村67户、托喀依（4）村70户。
5、卧里托格拉克镇284户，其中喀热古鲁克村31户、龙口村4户、阿亚格阿克达里亚村11户、巴扎村20户、喀热古鲁克村31户、托格热克斯木村39户、喀塔尔墩村33户、巴希硝尔介乃克村27户、色日克托格拉克村6户、阿亚格阔什库勒村36户、阿亚格喀尕买里斯村49户、恰拉欧萨村28户。
6、夏普吐勒镇35户，其中6村10户，24村2户，22村13户，20村10户。
7、玉代克力克乡112户，其中4村11户，3村15户，5村17户，8村4户，6村13户，7村8户，10村3户，1村22户，9村19户。
8、克孜勒博依镇607户，其中4村33户，26村9户，10村46户，14村5户，3村19户，25村57户，27村40户，13村136户，28村158户，12村45户，15村35户，16村24户。</t>
  </si>
  <si>
    <t>发改委、住建局</t>
  </si>
  <si>
    <t>赵博、冯武</t>
  </si>
  <si>
    <t>改善3949户脱贫户生产生活条件。</t>
  </si>
  <si>
    <t>jsx202347</t>
  </si>
  <si>
    <t>伽师县英买里乡阿亚格英买里（11）村产业道路建设项目</t>
  </si>
  <si>
    <t>产业路、资源路、旅游路建设</t>
  </si>
  <si>
    <t>在英买里乡阿亚格英买里村产业园内新建道路5.6公里，投资373.08万元。</t>
  </si>
  <si>
    <t>完善产业园区基础设施，保障道路安全，提高生产生活水平。新建道路里程4.5公里。</t>
  </si>
  <si>
    <t>jsx202361</t>
  </si>
  <si>
    <t>伽师县西克尔库勒镇灾后易地重建（伽师县-西克尔库勒镇-国道314线道路建设项目）</t>
  </si>
  <si>
    <t>1、铁日木乡：5村，6村、7村、8村、9村、10村。
2、和夏阿瓦提镇：17村、18村、25村、26村、27村、28村、29村、30村、32村、33村、34村、39村、40村。
3、克孜勒苏乡：28村。
4、古勒鲁克乡：2村、3村、9村、10村、15村、16村、17村、18村、19村、21村、25村、26村、27村、28村。
5、卧里托格拉克镇：5村、6村、7村、9村、8村、10村、29村、31村、32村、34村。
6、西克尔库勒镇西克尔村。</t>
  </si>
  <si>
    <t>路基、路面桥涵及附属设施，全长68公里。2023总投资6.6亿元。配套债券资金0.62亿元。</t>
  </si>
  <si>
    <t>完善产业园区基础设施，保障道路安全，提高生产生活水平。新建道路里程68公里。</t>
  </si>
  <si>
    <t>jsx202366</t>
  </si>
  <si>
    <t>伽师县江巴孜乡2023年村组道路建设项目</t>
  </si>
  <si>
    <t>江巴孜乡科克库木（6）村、吐格曼贝西（18）村、尕勒（21）村</t>
  </si>
  <si>
    <t>新建村组道路5.66公里及附属配套设施，其中：科克库木（6）村1.79公里、吐格曼贝西（18）村1.14公里、尕勒（21）村2.73公里，总投资311万元。</t>
  </si>
  <si>
    <t>交通局、江巴孜乡人民政府</t>
  </si>
  <si>
    <t>刘新良、乡镇党委书记、乡镇长</t>
  </si>
  <si>
    <t>完善公共交通基础设施，保障群众出行道路安全，提高生产生活水平。完善道路里程6.191公里。</t>
  </si>
  <si>
    <t>jsx202377</t>
  </si>
  <si>
    <t>伽师县米夏乡2023年入户路建设项目</t>
  </si>
  <si>
    <t>米夏乡江尕勒霍依拉（1）村、托万塔尔夏（7）村、其兰力克（8）村、尤库日塔尔夏（11）村、其拉克（13）村、英买里（14）村、托格日苏（15）村、夏合亚迪（17）村、巴什英温（18）村</t>
  </si>
  <si>
    <t>入户路建设涉及9个村共计29000平方米，其中：江尕勒霍依拉（1）村3564.75平方米、托万塔尔夏（7）村3582.5平方米、其兰力克（8）村2543.75平方米、尤库日塔尔夏（11）村1720平方米、其拉克（13）村5052.5平方米、英买里（14）村3462平方米、托格日苏（15）村3102.5平方米、夏合亚迪（17）村4134.75平方米、巴什英温（18）村1837.25平方米，每平米135元，总投315.64万元。</t>
  </si>
  <si>
    <t>交通局、米夏乡人民政府</t>
  </si>
  <si>
    <t>完善公共交通基础设施，保障群众出行道路安全，提高生产生活水平。完善道路里程33497.5平方米。</t>
  </si>
  <si>
    <t>jsx202379</t>
  </si>
  <si>
    <t>伽师县夏普吐勒镇巴依艾日克（13）村、恰依拉（19）村2023年道路建设项目</t>
  </si>
  <si>
    <t>夏普吐勒镇巴依艾日克（13）村、恰依拉（19）村</t>
  </si>
  <si>
    <t>新建村组道路5.76公里及附属配套设施，其中：巴依艾日克（13）村4.5公里、恰依拉（19）村1.26公里，总投资324.5万元。</t>
  </si>
  <si>
    <t>交通局、夏普吐勒镇人民政府</t>
  </si>
  <si>
    <t>完善公共交通基础设施，保障群众出行道路安全，提高生产生活水平。完善道路里程5.76公里。</t>
  </si>
  <si>
    <t>jsx202382</t>
  </si>
  <si>
    <t>伽师县克孜勒苏乡村组道路建设项目</t>
  </si>
  <si>
    <t>克孜勒苏乡勒格勒德玛（6）村、库台买（14）村</t>
  </si>
  <si>
    <t>新建村组道路6.48公里及附属配套设施，其中：勒格勒德玛（6）村0.38公里、库台买（14）村6.1公里，总投资340万元。</t>
  </si>
  <si>
    <t>交通局、克孜勒苏乡人民政府</t>
  </si>
  <si>
    <t>完善公共交通基础设施，保障群众出行道路安全，提高生产生活水平。完善道路里程8.54公里。</t>
  </si>
  <si>
    <t>jsx202390</t>
  </si>
  <si>
    <t>伽师县古勒鲁克乡2023年辅道建设项目</t>
  </si>
  <si>
    <t>古勒鲁克乡欧吐拉古勒鲁克（6）村</t>
  </si>
  <si>
    <t>欧吐拉古勒鲁克（6）村4组辅道2.12公里（宽3米），总投资85.56万元。</t>
  </si>
  <si>
    <t>交通局、古勒鲁克乡人民政府</t>
  </si>
  <si>
    <t>完善公共交通基础设施，保障群众出行道路安全，提高生产生活水平。完善道路里程2.12公里。</t>
  </si>
  <si>
    <t>jsx202384</t>
  </si>
  <si>
    <t>伽师县2023年玉代克力克乡村组道路建设项目</t>
  </si>
  <si>
    <t>玉代克力克乡百合提（2）村、阿娜尔（3）村、巴扎（5）村、多兰买里斯（6）村、依提帕克（9）村、乔拉克（10）村</t>
  </si>
  <si>
    <t>新建村组道路4.33公里及附属配套设施，其中：玉代克力克乡百合提（2）村0.4公里、阿娜尔（3）村0.3公里、巴扎（5）村1.1公里、多兰买里斯（6）村0.3公里、依提帕克（9）村0.73公里、乔拉克（10）村1.5公里，每公里50万元，总投资200万元。</t>
  </si>
  <si>
    <t>交通局、玉代克力克乡人民政府</t>
  </si>
  <si>
    <t>完善公共交通基础设施，保障群众出行道路安全，提高生产生活水平。完善道路里程4.33公里。</t>
  </si>
  <si>
    <t>jsx202385</t>
  </si>
  <si>
    <t>伽师县铁日木乡2023年村组道路建设项目</t>
  </si>
  <si>
    <t>铁日木乡霍加艾日克（2）村、明克什拉克（6）村、仓（8）村、恰央恰克提（9）村</t>
  </si>
  <si>
    <t>新建村组道路1.47公里及附属配套设施，其中：霍加艾日克（2）村0.5公里、明克什拉克（6）村0.24公里、仓（8）村0.64公里、恰央恰克提（9）村0.09公里，每公里50万元，总投资66.742万元。</t>
  </si>
  <si>
    <t>交通局、铁日木乡人民政府</t>
  </si>
  <si>
    <t>完善公共交通基础设施，保障群众出行道路安全，提高生产生活水平。完善道路里程1.47公里。</t>
  </si>
  <si>
    <t>三</t>
  </si>
  <si>
    <t>就业项目</t>
  </si>
  <si>
    <t>jsx202348</t>
  </si>
  <si>
    <t>伽师县2023年农村道路管护人员补助项目</t>
  </si>
  <si>
    <t>公益性岗位</t>
  </si>
  <si>
    <t>12个乡镇1254名护路员公益性岗位进行工资补助，每人每月1000元，计划资金1504.8万元。
英买里乡125人、江巴孜乡125人、卧里托格拉克镇151人、克孜勒博依镇119人、米夏乡89人、夏普吐勒镇83人、和夏阿瓦提镇149人、克孜勒苏乡134人、古勒鲁克乡140人、玉代克力克乡48人、巴仁镇56人、铁日木乡35人。</t>
  </si>
  <si>
    <t>人</t>
  </si>
  <si>
    <t>带动1254名脱贫人口就业。</t>
  </si>
  <si>
    <t>jsx202349</t>
  </si>
  <si>
    <t>伽师县公益性岗位补助项目</t>
  </si>
  <si>
    <t>对伽师县13个乡镇310个村配备公益性岗位（脱贫户及监测户）357名，补助标准：1620元/人/月，补助12个月，总资金694.008万元。</t>
  </si>
  <si>
    <t>宋昭才、涉及项目乡镇党委书记</t>
  </si>
  <si>
    <t>带动357名脱贫人口就业。</t>
  </si>
  <si>
    <t>jsx202309</t>
  </si>
  <si>
    <t>伽师县脱贫劳动力就业补助项目</t>
  </si>
  <si>
    <t>就业增收</t>
  </si>
  <si>
    <t>对伽师县当年疆内（外）就业时间不少于6个月的3653名脱贫劳动力（含监测户）进行交通补助。补助标准：疆内跨地州300元/人/年，疆外700元/人/年。</t>
  </si>
  <si>
    <t>人社局</t>
  </si>
  <si>
    <t>张军尚</t>
  </si>
  <si>
    <r>
      <t>带动3653</t>
    </r>
    <r>
      <rPr>
        <sz val="14"/>
        <rFont val="宋体"/>
        <family val="0"/>
      </rPr>
      <t>名脱贫劳动力拓宽就业渠道，增加收入。</t>
    </r>
  </si>
  <si>
    <t>四</t>
  </si>
  <si>
    <t>易地搬迁后扶</t>
  </si>
  <si>
    <t>jsx202350</t>
  </si>
  <si>
    <t>伽师县易地扶贫地方政府债券贴息补助项目</t>
  </si>
  <si>
    <t>伽师县</t>
  </si>
  <si>
    <t>伽师县对自治区易地扶贫搬迁融资模式调整规范后的地方政府债券贴息，补助资金70万元。</t>
  </si>
  <si>
    <t>笔</t>
  </si>
  <si>
    <t>扶持515户易地搬迁户后续发展。</t>
  </si>
  <si>
    <t>五</t>
  </si>
  <si>
    <t>巩固三保障成果</t>
  </si>
  <si>
    <t>jsx202351</t>
  </si>
  <si>
    <t>伽师县“雨露计划”职业教育补助项目</t>
  </si>
  <si>
    <t>享受“雨露计划+”职业教育补助</t>
  </si>
  <si>
    <t>全县13个乡镇310个村</t>
  </si>
  <si>
    <t>对疆内外在册就读中职、高职、技工学校伽师籍脱贫户学生家庭进行补助。补助人数8682人，每人补助3000元，总资金2604.6万元。</t>
  </si>
  <si>
    <t>教育局</t>
  </si>
  <si>
    <t>外力·热合曼</t>
  </si>
  <si>
    <t>资助脱贫户子女8682人参加中高职教育，阻断脱贫户返贫风险。</t>
  </si>
  <si>
    <t>六</t>
  </si>
  <si>
    <t>项目管理费</t>
  </si>
  <si>
    <t>jsx202352</t>
  </si>
  <si>
    <t>伽师县2023年项目服务费</t>
  </si>
  <si>
    <t>用于项目前期设计、评审、招标、监理以及验收等与项目管理相关支出。资金275万元。</t>
  </si>
  <si>
    <t>万元</t>
  </si>
  <si>
    <t>乡村振兴局</t>
  </si>
  <si>
    <t>宋昭才</t>
  </si>
  <si>
    <t>推动项目开展，受益脱贫人口&gt;8万人。</t>
  </si>
  <si>
    <t>七</t>
  </si>
  <si>
    <t>其他</t>
  </si>
  <si>
    <t>jsx202353</t>
  </si>
  <si>
    <t>伽师县困难群众“健康饮茶”“送茶入户”项目</t>
  </si>
  <si>
    <t>困难群众饮用低氟茶</t>
  </si>
  <si>
    <t>为进一步做好推广低氟边销茶工作，倡导“健康饮茶”“送茶入户”，遏制饮茶型地氟病的蔓延，对伽师县8842户困难群众发放低氟边销茶，每户发放2公斤，每公斤35元，合计38.439946万元。</t>
  </si>
  <si>
    <t>统战部</t>
  </si>
  <si>
    <t>陈东林</t>
  </si>
  <si>
    <t>遏制8842户饮茶型地氟病的蔓延。</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</si>
</sst>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58">
    <font>
      <sz val="11"/>
      <color theme="1"/>
      <name val="Calibri"/>
      <family val="0"/>
    </font>
    <font>
      <sz val="11"/>
      <name val="宋体"/>
      <family val="0"/>
    </font>
    <font>
      <sz val="12"/>
      <name val="黑体"/>
      <family val="3"/>
    </font>
    <font>
      <sz val="14"/>
      <name val="方正仿宋_GBK"/>
      <family val="4"/>
    </font>
    <font>
      <sz val="14"/>
      <name val="宋体"/>
      <family val="0"/>
    </font>
    <font>
      <sz val="26"/>
      <name val="方正小标宋_GBK"/>
      <family val="4"/>
    </font>
    <font>
      <sz val="16"/>
      <name val="黑体"/>
      <family val="3"/>
    </font>
    <font>
      <sz val="13"/>
      <name val="宋体"/>
      <family val="0"/>
    </font>
    <font>
      <sz val="12"/>
      <name val="宋体"/>
      <family val="0"/>
    </font>
    <font>
      <sz val="15"/>
      <name val="黑体"/>
      <family val="3"/>
    </font>
    <font>
      <sz val="10"/>
      <name val="宋体"/>
      <family val="0"/>
    </font>
    <font>
      <sz val="8"/>
      <name val="微软雅黑"/>
      <family val="2"/>
    </font>
    <font>
      <sz val="16"/>
      <name val="宋体"/>
      <family val="0"/>
    </font>
    <font>
      <sz val="14"/>
      <name val="黑体"/>
      <family val="3"/>
    </font>
    <font>
      <b/>
      <sz val="11"/>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4"/>
      <name val="Calibri"/>
      <family val="0"/>
    </font>
    <font>
      <sz val="13"/>
      <name val="Calibri"/>
      <family val="0"/>
    </font>
    <font>
      <sz val="12"/>
      <name val="Calibri"/>
      <family val="0"/>
    </font>
    <font>
      <sz val="16"/>
      <name val="Calibri"/>
      <family val="0"/>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0" fillId="0" borderId="0">
      <alignment vertical="center"/>
      <protection/>
    </xf>
  </cellStyleXfs>
  <cellXfs count="81">
    <xf numFmtId="0" fontId="0" fillId="0" borderId="0" xfId="0" applyFont="1" applyAlignment="1">
      <alignment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0" xfId="0" applyFont="1" applyFill="1" applyAlignment="1">
      <alignment horizontal="center" vertical="center"/>
    </xf>
    <xf numFmtId="176" fontId="52" fillId="0" borderId="0" xfId="0" applyNumberFormat="1" applyFont="1" applyFill="1" applyAlignment="1">
      <alignment horizontal="center" vertical="center"/>
    </xf>
    <xf numFmtId="0" fontId="5" fillId="0" borderId="0"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53"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53" fillId="0" borderId="9" xfId="0" applyNumberFormat="1" applyFont="1" applyFill="1" applyBorder="1" applyAlignment="1">
      <alignment horizontal="center" vertical="center" wrapText="1"/>
    </xf>
    <xf numFmtId="0" fontId="54"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53" fillId="0" borderId="9" xfId="0" applyFont="1" applyFill="1" applyBorder="1" applyAlignment="1">
      <alignment horizontal="left" vertical="center" wrapText="1"/>
    </xf>
    <xf numFmtId="49" fontId="55" fillId="0" borderId="9"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0" fontId="11"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12"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176" fontId="5" fillId="0" borderId="0" xfId="0" applyNumberFormat="1" applyFont="1" applyFill="1" applyBorder="1" applyAlignment="1" applyProtection="1">
      <alignment horizontal="center" vertical="center"/>
      <protection locked="0"/>
    </xf>
    <xf numFmtId="176" fontId="2"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xf>
    <xf numFmtId="176" fontId="55" fillId="0" borderId="9" xfId="0" applyNumberFormat="1" applyFont="1" applyFill="1" applyBorder="1" applyAlignment="1">
      <alignment horizontal="left" vertical="center"/>
    </xf>
    <xf numFmtId="176" fontId="53"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0" fontId="55" fillId="0" borderId="9" xfId="0" applyFont="1" applyFill="1" applyBorder="1" applyAlignment="1">
      <alignment horizontal="center" vertical="center" wrapText="1"/>
    </xf>
    <xf numFmtId="176" fontId="53" fillId="0" borderId="9" xfId="0" applyNumberFormat="1" applyFont="1" applyFill="1" applyBorder="1" applyAlignment="1">
      <alignment horizontal="center" vertical="center" wrapText="1"/>
    </xf>
    <xf numFmtId="176" fontId="1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xf>
    <xf numFmtId="0" fontId="55"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55" fillId="0" borderId="9" xfId="0"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176" fontId="52"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lignment vertical="center" wrapText="1"/>
    </xf>
    <xf numFmtId="176" fontId="52" fillId="0" borderId="9" xfId="0" applyNumberFormat="1" applyFont="1" applyFill="1" applyBorder="1" applyAlignment="1">
      <alignment vertical="center"/>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52" fillId="0" borderId="9" xfId="0" applyFont="1" applyFill="1" applyBorder="1" applyAlignment="1">
      <alignment horizontal="center" vertical="center"/>
    </xf>
    <xf numFmtId="176" fontId="56" fillId="0" borderId="9"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0" fontId="56" fillId="0" borderId="9" xfId="0" applyFont="1" applyFill="1" applyBorder="1" applyAlignment="1">
      <alignment horizontal="center" vertical="center"/>
    </xf>
    <xf numFmtId="0" fontId="52" fillId="0" borderId="12" xfId="0" applyFont="1" applyFill="1" applyBorder="1" applyAlignment="1">
      <alignment horizontal="center" vertical="center"/>
    </xf>
    <xf numFmtId="0" fontId="57" fillId="0" borderId="0" xfId="0" applyFont="1" applyFill="1" applyAlignment="1">
      <alignment vertical="center" wrapText="1"/>
    </xf>
    <xf numFmtId="0" fontId="6" fillId="0" borderId="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U80"/>
  <sheetViews>
    <sheetView tabSelected="1" zoomScale="50" zoomScaleNormal="50" zoomScaleSheetLayoutView="50" workbookViewId="0" topLeftCell="A1">
      <pane xSplit="7" ySplit="5" topLeftCell="H19" activePane="bottomRight" state="frozen"/>
      <selection pane="bottomRight" activeCell="A1" sqref="A1:Y1"/>
    </sheetView>
  </sheetViews>
  <sheetFormatPr defaultColWidth="7.00390625" defaultRowHeight="58.5" customHeight="1"/>
  <cols>
    <col min="1" max="1" width="7.8515625" style="8" customWidth="1"/>
    <col min="2" max="2" width="8.421875" style="8" customWidth="1"/>
    <col min="3" max="3" width="21.8515625" style="8" customWidth="1"/>
    <col min="4" max="4" width="6.140625" style="8" customWidth="1"/>
    <col min="5" max="5" width="9.421875" style="8" customWidth="1"/>
    <col min="6" max="6" width="5.28125" style="8" customWidth="1"/>
    <col min="7" max="7" width="39.140625" style="8" customWidth="1"/>
    <col min="8" max="8" width="123.28125" style="8" customWidth="1"/>
    <col min="9" max="9" width="11.7109375" style="8" customWidth="1"/>
    <col min="10" max="10" width="11.00390625" style="8" customWidth="1"/>
    <col min="11" max="11" width="14.421875" style="9" customWidth="1"/>
    <col min="12" max="12" width="14.140625" style="9" customWidth="1"/>
    <col min="13" max="13" width="11.7109375" style="9" customWidth="1"/>
    <col min="14" max="14" width="12.421875" style="9" customWidth="1"/>
    <col min="15" max="15" width="12.28125" style="9" customWidth="1"/>
    <col min="16" max="18" width="7.57421875" style="9" hidden="1" customWidth="1"/>
    <col min="19" max="19" width="11.8515625" style="9" customWidth="1"/>
    <col min="20" max="20" width="13.28125" style="9" customWidth="1"/>
    <col min="21" max="21" width="11.8515625" style="9" customWidth="1"/>
    <col min="22" max="23" width="8.7109375" style="8" customWidth="1"/>
    <col min="24" max="24" width="25.421875" style="8" customWidth="1"/>
    <col min="25" max="25" width="8.57421875" style="8" customWidth="1"/>
    <col min="26" max="256" width="7.00390625" style="8" customWidth="1"/>
  </cols>
  <sheetData>
    <row r="1" spans="1:25" ht="58.5" customHeight="1">
      <c r="A1" s="10" t="s">
        <v>0</v>
      </c>
      <c r="B1" s="10"/>
      <c r="C1" s="10"/>
      <c r="D1" s="10"/>
      <c r="E1" s="10"/>
      <c r="F1" s="10"/>
      <c r="G1" s="10"/>
      <c r="H1" s="10"/>
      <c r="I1" s="10"/>
      <c r="J1" s="10"/>
      <c r="K1" s="41"/>
      <c r="L1" s="41"/>
      <c r="M1" s="41"/>
      <c r="N1" s="41"/>
      <c r="O1" s="41"/>
      <c r="P1" s="41"/>
      <c r="Q1" s="41"/>
      <c r="R1" s="41"/>
      <c r="S1" s="41"/>
      <c r="T1" s="41"/>
      <c r="U1" s="41"/>
      <c r="V1" s="10"/>
      <c r="W1" s="10"/>
      <c r="X1" s="10"/>
      <c r="Y1" s="10"/>
    </row>
    <row r="2" spans="1:25" s="1" customFormat="1" ht="58.5" customHeight="1">
      <c r="A2" s="11" t="s">
        <v>1</v>
      </c>
      <c r="B2" s="11" t="s">
        <v>2</v>
      </c>
      <c r="C2" s="11" t="s">
        <v>3</v>
      </c>
      <c r="D2" s="11" t="s">
        <v>4</v>
      </c>
      <c r="E2" s="11" t="s">
        <v>5</v>
      </c>
      <c r="F2" s="11" t="s">
        <v>6</v>
      </c>
      <c r="G2" s="11" t="s">
        <v>7</v>
      </c>
      <c r="H2" s="11" t="s">
        <v>8</v>
      </c>
      <c r="I2" s="11" t="s">
        <v>9</v>
      </c>
      <c r="J2" s="11" t="s">
        <v>10</v>
      </c>
      <c r="K2" s="42" t="s">
        <v>11</v>
      </c>
      <c r="L2" s="42"/>
      <c r="M2" s="42"/>
      <c r="N2" s="42"/>
      <c r="O2" s="42"/>
      <c r="P2" s="42"/>
      <c r="Q2" s="42"/>
      <c r="R2" s="42"/>
      <c r="S2" s="42"/>
      <c r="T2" s="42"/>
      <c r="U2" s="42"/>
      <c r="V2" s="11" t="s">
        <v>12</v>
      </c>
      <c r="W2" s="11" t="s">
        <v>13</v>
      </c>
      <c r="X2" s="11" t="s">
        <v>14</v>
      </c>
      <c r="Y2" s="11" t="s">
        <v>15</v>
      </c>
    </row>
    <row r="3" spans="1:25" s="1" customFormat="1" ht="58.5" customHeight="1">
      <c r="A3" s="11"/>
      <c r="B3" s="11"/>
      <c r="C3" s="11"/>
      <c r="D3" s="11"/>
      <c r="E3" s="11"/>
      <c r="F3" s="11"/>
      <c r="G3" s="11"/>
      <c r="H3" s="11"/>
      <c r="I3" s="11"/>
      <c r="J3" s="11"/>
      <c r="K3" s="42" t="s">
        <v>16</v>
      </c>
      <c r="L3" s="42" t="s">
        <v>17</v>
      </c>
      <c r="M3" s="42"/>
      <c r="N3" s="42"/>
      <c r="O3" s="42"/>
      <c r="P3" s="42"/>
      <c r="Q3" s="42"/>
      <c r="R3" s="42"/>
      <c r="S3" s="42" t="s">
        <v>18</v>
      </c>
      <c r="T3" s="42" t="s">
        <v>19</v>
      </c>
      <c r="U3" s="42" t="s">
        <v>20</v>
      </c>
      <c r="V3" s="11"/>
      <c r="W3" s="11"/>
      <c r="X3" s="11"/>
      <c r="Y3" s="11"/>
    </row>
    <row r="4" spans="1:25" s="1" customFormat="1" ht="58.5" customHeight="1">
      <c r="A4" s="11"/>
      <c r="B4" s="11"/>
      <c r="C4" s="11"/>
      <c r="D4" s="11"/>
      <c r="E4" s="11"/>
      <c r="F4" s="11"/>
      <c r="G4" s="11"/>
      <c r="H4" s="11"/>
      <c r="I4" s="11"/>
      <c r="J4" s="11"/>
      <c r="K4" s="42"/>
      <c r="L4" s="42" t="s">
        <v>21</v>
      </c>
      <c r="M4" s="42" t="s">
        <v>22</v>
      </c>
      <c r="N4" s="42" t="s">
        <v>23</v>
      </c>
      <c r="O4" s="42" t="s">
        <v>24</v>
      </c>
      <c r="P4" s="42" t="s">
        <v>25</v>
      </c>
      <c r="Q4" s="42" t="s">
        <v>26</v>
      </c>
      <c r="R4" s="42" t="s">
        <v>27</v>
      </c>
      <c r="S4" s="42"/>
      <c r="T4" s="42"/>
      <c r="U4" s="42"/>
      <c r="V4" s="11"/>
      <c r="W4" s="11"/>
      <c r="X4" s="11"/>
      <c r="Y4" s="11"/>
    </row>
    <row r="5" spans="1:25" s="1" customFormat="1" ht="48" customHeight="1">
      <c r="A5" s="11" t="s">
        <v>16</v>
      </c>
      <c r="B5" s="11"/>
      <c r="C5" s="11"/>
      <c r="D5" s="11"/>
      <c r="E5" s="11"/>
      <c r="F5" s="11"/>
      <c r="G5" s="11"/>
      <c r="H5" s="11"/>
      <c r="I5" s="11"/>
      <c r="J5" s="11"/>
      <c r="K5" s="43">
        <f>K6+K45+K68+K72+K74+K76+K78</f>
        <v>93217.969435</v>
      </c>
      <c r="L5" s="43">
        <f aca="true" t="shared" si="0" ref="L5:U5">L6+L45+L68+L72+L74+L76+L78</f>
        <v>71882.60985600001</v>
      </c>
      <c r="M5" s="43">
        <f t="shared" si="0"/>
        <v>68295.10439600001</v>
      </c>
      <c r="N5" s="43">
        <f t="shared" si="0"/>
        <v>2246</v>
      </c>
      <c r="O5" s="43">
        <f t="shared" si="0"/>
        <v>1341.50546</v>
      </c>
      <c r="P5" s="43">
        <f t="shared" si="0"/>
        <v>0</v>
      </c>
      <c r="Q5" s="43">
        <f t="shared" si="0"/>
        <v>0</v>
      </c>
      <c r="R5" s="43">
        <f t="shared" si="0"/>
        <v>0</v>
      </c>
      <c r="S5" s="43">
        <f t="shared" si="0"/>
        <v>1726.8500000000001</v>
      </c>
      <c r="T5" s="43">
        <f t="shared" si="0"/>
        <v>14200</v>
      </c>
      <c r="U5" s="43">
        <f t="shared" si="0"/>
        <v>5408.509579</v>
      </c>
      <c r="V5" s="11"/>
      <c r="W5" s="11"/>
      <c r="X5" s="11"/>
      <c r="Y5" s="11"/>
    </row>
    <row r="6" spans="1:25" s="1" customFormat="1" ht="48" customHeight="1">
      <c r="A6" s="12" t="s">
        <v>28</v>
      </c>
      <c r="B6" s="12"/>
      <c r="C6" s="12" t="s">
        <v>29</v>
      </c>
      <c r="D6" s="11"/>
      <c r="E6" s="11"/>
      <c r="F6" s="11"/>
      <c r="G6" s="11"/>
      <c r="H6" s="11"/>
      <c r="I6" s="11"/>
      <c r="J6" s="11"/>
      <c r="K6" s="43">
        <f>SUM(K7:K44)</f>
        <v>43825.671205</v>
      </c>
      <c r="L6" s="43">
        <f aca="true" t="shared" si="1" ref="L6:U6">SUM(L7:L44)</f>
        <v>41843.969323</v>
      </c>
      <c r="M6" s="43">
        <f t="shared" si="1"/>
        <v>38294.863323</v>
      </c>
      <c r="N6" s="43">
        <f t="shared" si="1"/>
        <v>2246</v>
      </c>
      <c r="O6" s="43">
        <f t="shared" si="1"/>
        <v>1303.106</v>
      </c>
      <c r="P6" s="43">
        <f t="shared" si="1"/>
        <v>0</v>
      </c>
      <c r="Q6" s="43">
        <f t="shared" si="1"/>
        <v>0</v>
      </c>
      <c r="R6" s="43">
        <f t="shared" si="1"/>
        <v>0</v>
      </c>
      <c r="S6" s="43">
        <f t="shared" si="1"/>
        <v>1696.701882</v>
      </c>
      <c r="T6" s="43">
        <f t="shared" si="1"/>
        <v>0</v>
      </c>
      <c r="U6" s="43">
        <f t="shared" si="1"/>
        <v>285</v>
      </c>
      <c r="V6" s="11"/>
      <c r="W6" s="11"/>
      <c r="X6" s="11"/>
      <c r="Y6" s="11"/>
    </row>
    <row r="7" spans="1:25" s="2" customFormat="1" ht="109.5" customHeight="1">
      <c r="A7" s="13">
        <v>1</v>
      </c>
      <c r="B7" s="13" t="s">
        <v>30</v>
      </c>
      <c r="C7" s="14" t="s">
        <v>31</v>
      </c>
      <c r="D7" s="13" t="s">
        <v>32</v>
      </c>
      <c r="E7" s="13" t="s">
        <v>33</v>
      </c>
      <c r="F7" s="13" t="s">
        <v>34</v>
      </c>
      <c r="G7" s="15" t="s">
        <v>35</v>
      </c>
      <c r="H7" s="16" t="s">
        <v>36</v>
      </c>
      <c r="I7" s="38" t="s">
        <v>37</v>
      </c>
      <c r="J7" s="13">
        <v>239.7</v>
      </c>
      <c r="K7" s="44">
        <f>L7+S7+T7+U7</f>
        <v>162.8843</v>
      </c>
      <c r="L7" s="44">
        <f>M7+N7+O7+P7+Q7+R7</f>
        <v>162.8843</v>
      </c>
      <c r="M7" s="44">
        <v>162.8843</v>
      </c>
      <c r="N7" s="45"/>
      <c r="O7" s="45"/>
      <c r="P7" s="45"/>
      <c r="Q7" s="45"/>
      <c r="R7" s="45"/>
      <c r="S7" s="44"/>
      <c r="T7" s="44"/>
      <c r="U7" s="44"/>
      <c r="V7" s="13" t="s">
        <v>38</v>
      </c>
      <c r="W7" s="13" t="s">
        <v>39</v>
      </c>
      <c r="X7" s="55" t="s">
        <v>40</v>
      </c>
      <c r="Y7" s="68"/>
    </row>
    <row r="8" spans="1:25" s="2" customFormat="1" ht="357.75" customHeight="1">
      <c r="A8" s="13">
        <v>2</v>
      </c>
      <c r="B8" s="13" t="s">
        <v>41</v>
      </c>
      <c r="C8" s="13" t="s">
        <v>42</v>
      </c>
      <c r="D8" s="13" t="s">
        <v>32</v>
      </c>
      <c r="E8" s="13" t="s">
        <v>43</v>
      </c>
      <c r="F8" s="13" t="s">
        <v>34</v>
      </c>
      <c r="G8" s="17" t="s">
        <v>44</v>
      </c>
      <c r="H8" s="16" t="s">
        <v>45</v>
      </c>
      <c r="I8" s="13" t="s">
        <v>46</v>
      </c>
      <c r="J8" s="13">
        <v>1</v>
      </c>
      <c r="K8" s="44">
        <f aca="true" t="shared" si="2" ref="K8:K41">L8+S8+T8+U8</f>
        <v>6392.620479</v>
      </c>
      <c r="L8" s="44">
        <f aca="true" t="shared" si="3" ref="L8:L41">M8+N8+O8+P8+Q8+R8</f>
        <v>6392.620479</v>
      </c>
      <c r="M8" s="44">
        <v>6392.620479</v>
      </c>
      <c r="N8" s="45"/>
      <c r="O8" s="45"/>
      <c r="P8" s="45"/>
      <c r="Q8" s="45"/>
      <c r="R8" s="45"/>
      <c r="S8" s="44"/>
      <c r="T8" s="44"/>
      <c r="U8" s="44"/>
      <c r="V8" s="13" t="s">
        <v>47</v>
      </c>
      <c r="W8" s="13" t="s">
        <v>48</v>
      </c>
      <c r="X8" s="17" t="s">
        <v>49</v>
      </c>
      <c r="Y8" s="68"/>
    </row>
    <row r="9" spans="1:25" s="2" customFormat="1" ht="184.5" customHeight="1">
      <c r="A9" s="13">
        <v>3</v>
      </c>
      <c r="B9" s="13" t="s">
        <v>50</v>
      </c>
      <c r="C9" s="13" t="s">
        <v>51</v>
      </c>
      <c r="D9" s="13" t="s">
        <v>32</v>
      </c>
      <c r="E9" s="13" t="s">
        <v>43</v>
      </c>
      <c r="F9" s="13" t="s">
        <v>34</v>
      </c>
      <c r="G9" s="17" t="s">
        <v>52</v>
      </c>
      <c r="H9" s="16" t="s">
        <v>53</v>
      </c>
      <c r="I9" s="13" t="s">
        <v>46</v>
      </c>
      <c r="J9" s="13">
        <v>1</v>
      </c>
      <c r="K9" s="44">
        <f t="shared" si="2"/>
        <v>1449.047892</v>
      </c>
      <c r="L9" s="44">
        <f t="shared" si="3"/>
        <v>1449.047892</v>
      </c>
      <c r="M9" s="44">
        <v>1449.047892</v>
      </c>
      <c r="N9" s="45"/>
      <c r="O9" s="45"/>
      <c r="P9" s="45"/>
      <c r="Q9" s="45"/>
      <c r="R9" s="45"/>
      <c r="S9" s="44"/>
      <c r="T9" s="44"/>
      <c r="U9" s="44"/>
      <c r="V9" s="13" t="s">
        <v>47</v>
      </c>
      <c r="W9" s="13" t="s">
        <v>48</v>
      </c>
      <c r="X9" s="17" t="s">
        <v>54</v>
      </c>
      <c r="Y9" s="68"/>
    </row>
    <row r="10" spans="1:25" s="2" customFormat="1" ht="135" customHeight="1">
      <c r="A10" s="13">
        <v>4</v>
      </c>
      <c r="B10" s="13" t="s">
        <v>55</v>
      </c>
      <c r="C10" s="13" t="s">
        <v>56</v>
      </c>
      <c r="D10" s="13" t="s">
        <v>32</v>
      </c>
      <c r="E10" s="13" t="s">
        <v>43</v>
      </c>
      <c r="F10" s="13" t="s">
        <v>34</v>
      </c>
      <c r="G10" s="17" t="s">
        <v>57</v>
      </c>
      <c r="H10" s="16" t="s">
        <v>58</v>
      </c>
      <c r="I10" s="13" t="s">
        <v>46</v>
      </c>
      <c r="J10" s="13">
        <v>1</v>
      </c>
      <c r="K10" s="44">
        <f t="shared" si="2"/>
        <v>616.476545</v>
      </c>
      <c r="L10" s="44">
        <f t="shared" si="3"/>
        <v>616.476545</v>
      </c>
      <c r="M10" s="44">
        <v>616.476545</v>
      </c>
      <c r="N10" s="46"/>
      <c r="O10" s="46"/>
      <c r="P10" s="46"/>
      <c r="Q10" s="46"/>
      <c r="R10" s="46"/>
      <c r="S10" s="44"/>
      <c r="T10" s="44"/>
      <c r="U10" s="44"/>
      <c r="V10" s="13" t="s">
        <v>47</v>
      </c>
      <c r="W10" s="13" t="s">
        <v>48</v>
      </c>
      <c r="X10" s="17" t="s">
        <v>59</v>
      </c>
      <c r="Y10" s="68"/>
    </row>
    <row r="11" spans="1:25" s="2" customFormat="1" ht="135" customHeight="1">
      <c r="A11" s="13">
        <v>5</v>
      </c>
      <c r="B11" s="13" t="s">
        <v>60</v>
      </c>
      <c r="C11" s="13" t="s">
        <v>61</v>
      </c>
      <c r="D11" s="13" t="s">
        <v>32</v>
      </c>
      <c r="E11" s="13" t="s">
        <v>43</v>
      </c>
      <c r="F11" s="13" t="s">
        <v>34</v>
      </c>
      <c r="G11" s="17" t="s">
        <v>62</v>
      </c>
      <c r="H11" s="16" t="s">
        <v>63</v>
      </c>
      <c r="I11" s="13" t="s">
        <v>64</v>
      </c>
      <c r="J11" s="13">
        <v>17934</v>
      </c>
      <c r="K11" s="44">
        <f t="shared" si="2"/>
        <v>4214.166885</v>
      </c>
      <c r="L11" s="44">
        <f t="shared" si="3"/>
        <v>4214.166885</v>
      </c>
      <c r="M11" s="44">
        <v>2911.060885</v>
      </c>
      <c r="N11" s="45"/>
      <c r="O11" s="47">
        <v>1303.106</v>
      </c>
      <c r="P11" s="45"/>
      <c r="Q11" s="45"/>
      <c r="R11" s="45"/>
      <c r="S11" s="44"/>
      <c r="T11" s="44"/>
      <c r="U11" s="44"/>
      <c r="V11" s="13" t="s">
        <v>65</v>
      </c>
      <c r="W11" s="56" t="s">
        <v>66</v>
      </c>
      <c r="X11" s="20" t="s">
        <v>67</v>
      </c>
      <c r="Y11" s="68"/>
    </row>
    <row r="12" spans="1:25" s="2" customFormat="1" ht="135" customHeight="1">
      <c r="A12" s="13">
        <v>6</v>
      </c>
      <c r="B12" s="13" t="s">
        <v>68</v>
      </c>
      <c r="C12" s="18" t="s">
        <v>69</v>
      </c>
      <c r="D12" s="13" t="s">
        <v>32</v>
      </c>
      <c r="E12" s="13" t="s">
        <v>70</v>
      </c>
      <c r="F12" s="13" t="s">
        <v>34</v>
      </c>
      <c r="G12" s="16" t="s">
        <v>71</v>
      </c>
      <c r="H12" s="17" t="s">
        <v>72</v>
      </c>
      <c r="I12" s="38" t="s">
        <v>46</v>
      </c>
      <c r="J12" s="13">
        <v>1</v>
      </c>
      <c r="K12" s="44">
        <f t="shared" si="2"/>
        <v>1985</v>
      </c>
      <c r="L12" s="44">
        <f t="shared" si="3"/>
        <v>1920</v>
      </c>
      <c r="M12" s="44">
        <v>1920</v>
      </c>
      <c r="N12" s="45"/>
      <c r="O12" s="45"/>
      <c r="P12" s="45"/>
      <c r="Q12" s="45"/>
      <c r="R12" s="45"/>
      <c r="S12" s="44"/>
      <c r="T12" s="44"/>
      <c r="U12" s="44">
        <v>65</v>
      </c>
      <c r="V12" s="18" t="s">
        <v>73</v>
      </c>
      <c r="W12" s="13" t="s">
        <v>74</v>
      </c>
      <c r="X12" s="20" t="s">
        <v>75</v>
      </c>
      <c r="Y12" s="13"/>
    </row>
    <row r="13" spans="1:25" s="2" customFormat="1" ht="135" customHeight="1">
      <c r="A13" s="13">
        <v>7</v>
      </c>
      <c r="B13" s="13" t="s">
        <v>76</v>
      </c>
      <c r="C13" s="18" t="s">
        <v>77</v>
      </c>
      <c r="D13" s="13" t="s">
        <v>32</v>
      </c>
      <c r="E13" s="13" t="s">
        <v>70</v>
      </c>
      <c r="F13" s="13" t="s">
        <v>34</v>
      </c>
      <c r="G13" s="16" t="s">
        <v>78</v>
      </c>
      <c r="H13" s="16" t="s">
        <v>79</v>
      </c>
      <c r="I13" s="38" t="s">
        <v>46</v>
      </c>
      <c r="J13" s="13">
        <v>1</v>
      </c>
      <c r="K13" s="44">
        <f t="shared" si="2"/>
        <v>390</v>
      </c>
      <c r="L13" s="44">
        <f t="shared" si="3"/>
        <v>390</v>
      </c>
      <c r="M13" s="44">
        <v>390</v>
      </c>
      <c r="N13" s="45"/>
      <c r="O13" s="45"/>
      <c r="P13" s="45"/>
      <c r="Q13" s="45"/>
      <c r="R13" s="45"/>
      <c r="S13" s="44"/>
      <c r="T13" s="44"/>
      <c r="U13" s="44"/>
      <c r="V13" s="18" t="s">
        <v>73</v>
      </c>
      <c r="W13" s="13" t="s">
        <v>74</v>
      </c>
      <c r="X13" s="17" t="s">
        <v>80</v>
      </c>
      <c r="Y13" s="13"/>
    </row>
    <row r="14" spans="1:25" s="2" customFormat="1" ht="135" customHeight="1">
      <c r="A14" s="13">
        <v>8</v>
      </c>
      <c r="B14" s="13" t="s">
        <v>81</v>
      </c>
      <c r="C14" s="14" t="s">
        <v>82</v>
      </c>
      <c r="D14" s="13" t="s">
        <v>32</v>
      </c>
      <c r="E14" s="13" t="s">
        <v>33</v>
      </c>
      <c r="F14" s="13" t="s">
        <v>34</v>
      </c>
      <c r="G14" s="15" t="s">
        <v>83</v>
      </c>
      <c r="H14" s="16" t="s">
        <v>84</v>
      </c>
      <c r="I14" s="38" t="s">
        <v>37</v>
      </c>
      <c r="J14" s="13">
        <v>275.12</v>
      </c>
      <c r="K14" s="44">
        <f t="shared" si="2"/>
        <v>75.5872</v>
      </c>
      <c r="L14" s="44">
        <f t="shared" si="3"/>
        <v>75.5872</v>
      </c>
      <c r="M14" s="44">
        <v>75.5872</v>
      </c>
      <c r="N14" s="45"/>
      <c r="O14" s="45"/>
      <c r="P14" s="45"/>
      <c r="Q14" s="45"/>
      <c r="R14" s="45"/>
      <c r="S14" s="44"/>
      <c r="T14" s="44"/>
      <c r="U14" s="44"/>
      <c r="V14" s="13" t="s">
        <v>38</v>
      </c>
      <c r="W14" s="13" t="s">
        <v>39</v>
      </c>
      <c r="X14" s="20" t="s">
        <v>85</v>
      </c>
      <c r="Y14" s="68"/>
    </row>
    <row r="15" spans="1:25" s="2" customFormat="1" ht="135" customHeight="1">
      <c r="A15" s="13">
        <v>9</v>
      </c>
      <c r="B15" s="13" t="s">
        <v>86</v>
      </c>
      <c r="C15" s="13" t="s">
        <v>87</v>
      </c>
      <c r="D15" s="13" t="s">
        <v>32</v>
      </c>
      <c r="E15" s="13" t="s">
        <v>33</v>
      </c>
      <c r="F15" s="13" t="s">
        <v>34</v>
      </c>
      <c r="G15" s="17" t="s">
        <v>88</v>
      </c>
      <c r="H15" s="17" t="s">
        <v>89</v>
      </c>
      <c r="I15" s="13" t="s">
        <v>37</v>
      </c>
      <c r="J15" s="13">
        <v>100000</v>
      </c>
      <c r="K15" s="44">
        <f t="shared" si="2"/>
        <v>5000</v>
      </c>
      <c r="L15" s="44">
        <f t="shared" si="3"/>
        <v>5000</v>
      </c>
      <c r="M15" s="44">
        <v>5000</v>
      </c>
      <c r="N15" s="45"/>
      <c r="O15" s="45"/>
      <c r="P15" s="45"/>
      <c r="Q15" s="45"/>
      <c r="R15" s="45"/>
      <c r="S15" s="44"/>
      <c r="T15" s="44"/>
      <c r="U15" s="44"/>
      <c r="V15" s="22" t="s">
        <v>90</v>
      </c>
      <c r="W15" s="38" t="s">
        <v>91</v>
      </c>
      <c r="X15" s="57" t="s">
        <v>92</v>
      </c>
      <c r="Y15" s="13"/>
    </row>
    <row r="16" spans="1:25" s="2" customFormat="1" ht="135" customHeight="1">
      <c r="A16" s="13">
        <v>10</v>
      </c>
      <c r="B16" s="13" t="s">
        <v>93</v>
      </c>
      <c r="C16" s="13" t="s">
        <v>94</v>
      </c>
      <c r="D16" s="13" t="s">
        <v>32</v>
      </c>
      <c r="E16" s="13" t="s">
        <v>33</v>
      </c>
      <c r="F16" s="13" t="s">
        <v>34</v>
      </c>
      <c r="G16" s="17" t="s">
        <v>88</v>
      </c>
      <c r="H16" s="17" t="s">
        <v>95</v>
      </c>
      <c r="I16" s="48" t="s">
        <v>37</v>
      </c>
      <c r="J16" s="13">
        <v>25000</v>
      </c>
      <c r="K16" s="44">
        <f t="shared" si="2"/>
        <v>620</v>
      </c>
      <c r="L16" s="44">
        <f t="shared" si="3"/>
        <v>620</v>
      </c>
      <c r="M16" s="44">
        <v>620</v>
      </c>
      <c r="N16" s="45"/>
      <c r="O16" s="45"/>
      <c r="P16" s="45"/>
      <c r="Q16" s="45"/>
      <c r="R16" s="45"/>
      <c r="S16" s="44"/>
      <c r="T16" s="44"/>
      <c r="U16" s="44"/>
      <c r="V16" s="22" t="s">
        <v>90</v>
      </c>
      <c r="W16" s="38" t="s">
        <v>91</v>
      </c>
      <c r="X16" s="17" t="s">
        <v>96</v>
      </c>
      <c r="Y16" s="68"/>
    </row>
    <row r="17" spans="1:25" s="2" customFormat="1" ht="154.5" customHeight="1">
      <c r="A17" s="13">
        <v>11</v>
      </c>
      <c r="B17" s="13" t="s">
        <v>97</v>
      </c>
      <c r="C17" s="13" t="s">
        <v>98</v>
      </c>
      <c r="D17" s="13" t="s">
        <v>32</v>
      </c>
      <c r="E17" s="13" t="s">
        <v>99</v>
      </c>
      <c r="F17" s="13" t="s">
        <v>34</v>
      </c>
      <c r="G17" s="17" t="s">
        <v>100</v>
      </c>
      <c r="H17" s="16" t="s">
        <v>101</v>
      </c>
      <c r="I17" s="13" t="s">
        <v>102</v>
      </c>
      <c r="J17" s="13">
        <v>609</v>
      </c>
      <c r="K17" s="44">
        <f t="shared" si="2"/>
        <v>60.9</v>
      </c>
      <c r="L17" s="44">
        <f t="shared" si="3"/>
        <v>60.9</v>
      </c>
      <c r="M17" s="44">
        <v>60.9</v>
      </c>
      <c r="N17" s="45"/>
      <c r="O17" s="45"/>
      <c r="P17" s="45"/>
      <c r="Q17" s="45"/>
      <c r="R17" s="45"/>
      <c r="S17" s="44"/>
      <c r="T17" s="44"/>
      <c r="U17" s="44"/>
      <c r="V17" s="13" t="s">
        <v>103</v>
      </c>
      <c r="W17" s="56" t="s">
        <v>104</v>
      </c>
      <c r="X17" s="20" t="s">
        <v>105</v>
      </c>
      <c r="Y17" s="68"/>
    </row>
    <row r="18" spans="1:25" s="2" customFormat="1" ht="321.75" customHeight="1">
      <c r="A18" s="13">
        <v>12</v>
      </c>
      <c r="B18" s="13" t="s">
        <v>106</v>
      </c>
      <c r="C18" s="13" t="s">
        <v>107</v>
      </c>
      <c r="D18" s="13" t="s">
        <v>32</v>
      </c>
      <c r="E18" s="13" t="s">
        <v>33</v>
      </c>
      <c r="F18" s="13" t="s">
        <v>34</v>
      </c>
      <c r="G18" s="17" t="s">
        <v>108</v>
      </c>
      <c r="H18" s="16" t="s">
        <v>109</v>
      </c>
      <c r="I18" s="13" t="s">
        <v>46</v>
      </c>
      <c r="J18" s="13">
        <v>232</v>
      </c>
      <c r="K18" s="44">
        <f t="shared" si="2"/>
        <v>2732.7695</v>
      </c>
      <c r="L18" s="44">
        <f t="shared" si="3"/>
        <v>2732.7695</v>
      </c>
      <c r="M18" s="44">
        <v>2732.7695</v>
      </c>
      <c r="N18" s="45"/>
      <c r="O18" s="45"/>
      <c r="P18" s="45"/>
      <c r="Q18" s="45"/>
      <c r="R18" s="45"/>
      <c r="S18" s="44"/>
      <c r="T18" s="44"/>
      <c r="U18" s="44"/>
      <c r="V18" s="13" t="s">
        <v>110</v>
      </c>
      <c r="W18" s="13" t="s">
        <v>111</v>
      </c>
      <c r="X18" s="17" t="s">
        <v>112</v>
      </c>
      <c r="Y18" s="69"/>
    </row>
    <row r="19" spans="1:25" s="2" customFormat="1" ht="147" customHeight="1">
      <c r="A19" s="13">
        <v>13</v>
      </c>
      <c r="B19" s="13" t="s">
        <v>113</v>
      </c>
      <c r="C19" s="13" t="s">
        <v>114</v>
      </c>
      <c r="D19" s="13" t="s">
        <v>32</v>
      </c>
      <c r="E19" s="13" t="s">
        <v>33</v>
      </c>
      <c r="F19" s="13" t="s">
        <v>34</v>
      </c>
      <c r="G19" s="17" t="s">
        <v>115</v>
      </c>
      <c r="H19" s="16" t="s">
        <v>116</v>
      </c>
      <c r="I19" s="13" t="s">
        <v>64</v>
      </c>
      <c r="J19" s="13">
        <v>19140</v>
      </c>
      <c r="K19" s="44">
        <f t="shared" si="2"/>
        <v>2567.3019</v>
      </c>
      <c r="L19" s="44">
        <f t="shared" si="3"/>
        <v>2567.3019</v>
      </c>
      <c r="M19" s="44">
        <v>2567.3019</v>
      </c>
      <c r="N19" s="45"/>
      <c r="O19" s="45"/>
      <c r="P19" s="45"/>
      <c r="Q19" s="45"/>
      <c r="R19" s="45"/>
      <c r="S19" s="44"/>
      <c r="T19" s="44"/>
      <c r="U19" s="44"/>
      <c r="V19" s="13" t="s">
        <v>110</v>
      </c>
      <c r="W19" s="13" t="s">
        <v>111</v>
      </c>
      <c r="X19" s="17" t="s">
        <v>117</v>
      </c>
      <c r="Y19" s="68"/>
    </row>
    <row r="20" spans="1:25" s="2" customFormat="1" ht="336.75" customHeight="1">
      <c r="A20" s="13">
        <v>14</v>
      </c>
      <c r="B20" s="13" t="s">
        <v>118</v>
      </c>
      <c r="C20" s="13" t="s">
        <v>119</v>
      </c>
      <c r="D20" s="13" t="s">
        <v>32</v>
      </c>
      <c r="E20" s="13" t="s">
        <v>43</v>
      </c>
      <c r="F20" s="13" t="s">
        <v>34</v>
      </c>
      <c r="G20" s="17" t="s">
        <v>120</v>
      </c>
      <c r="H20" s="19" t="s">
        <v>121</v>
      </c>
      <c r="I20" s="13" t="s">
        <v>46</v>
      </c>
      <c r="J20" s="13">
        <v>4</v>
      </c>
      <c r="K20" s="44">
        <f t="shared" si="2"/>
        <v>651.256227</v>
      </c>
      <c r="L20" s="44">
        <f t="shared" si="3"/>
        <v>651.256227</v>
      </c>
      <c r="M20" s="44">
        <v>651.256227</v>
      </c>
      <c r="N20" s="45"/>
      <c r="O20" s="45"/>
      <c r="P20" s="45"/>
      <c r="Q20" s="45"/>
      <c r="R20" s="45"/>
      <c r="S20" s="44"/>
      <c r="T20" s="44"/>
      <c r="U20" s="44"/>
      <c r="V20" s="13" t="s">
        <v>47</v>
      </c>
      <c r="W20" s="13" t="s">
        <v>48</v>
      </c>
      <c r="X20" s="17" t="s">
        <v>122</v>
      </c>
      <c r="Y20" s="13"/>
    </row>
    <row r="21" spans="1:25" s="2" customFormat="1" ht="165" customHeight="1">
      <c r="A21" s="13">
        <v>15</v>
      </c>
      <c r="B21" s="13" t="s">
        <v>123</v>
      </c>
      <c r="C21" s="13" t="s">
        <v>124</v>
      </c>
      <c r="D21" s="13" t="s">
        <v>32</v>
      </c>
      <c r="E21" s="13" t="s">
        <v>33</v>
      </c>
      <c r="F21" s="13" t="s">
        <v>34</v>
      </c>
      <c r="G21" s="17" t="s">
        <v>125</v>
      </c>
      <c r="H21" s="20" t="s">
        <v>126</v>
      </c>
      <c r="I21" s="13" t="s">
        <v>37</v>
      </c>
      <c r="J21" s="13">
        <v>8063.5</v>
      </c>
      <c r="K21" s="44">
        <f t="shared" si="2"/>
        <v>403.175</v>
      </c>
      <c r="L21" s="44">
        <f t="shared" si="3"/>
        <v>403.175</v>
      </c>
      <c r="M21" s="44">
        <v>403.175</v>
      </c>
      <c r="N21" s="49"/>
      <c r="O21" s="49"/>
      <c r="P21" s="44"/>
      <c r="Q21" s="44"/>
      <c r="R21" s="44"/>
      <c r="S21" s="44"/>
      <c r="T21" s="44"/>
      <c r="U21" s="58"/>
      <c r="V21" s="13" t="s">
        <v>127</v>
      </c>
      <c r="W21" s="13" t="s">
        <v>128</v>
      </c>
      <c r="X21" s="17" t="s">
        <v>129</v>
      </c>
      <c r="Y21" s="68"/>
    </row>
    <row r="22" spans="1:25" s="2" customFormat="1" ht="165" customHeight="1">
      <c r="A22" s="13">
        <v>16</v>
      </c>
      <c r="B22" s="13" t="s">
        <v>130</v>
      </c>
      <c r="C22" s="13" t="s">
        <v>131</v>
      </c>
      <c r="D22" s="13" t="s">
        <v>32</v>
      </c>
      <c r="E22" s="13" t="s">
        <v>33</v>
      </c>
      <c r="F22" s="13" t="s">
        <v>34</v>
      </c>
      <c r="G22" s="20" t="s">
        <v>132</v>
      </c>
      <c r="H22" s="17" t="s">
        <v>133</v>
      </c>
      <c r="I22" s="13" t="s">
        <v>37</v>
      </c>
      <c r="J22" s="13">
        <v>12000</v>
      </c>
      <c r="K22" s="44">
        <f t="shared" si="2"/>
        <v>69.31</v>
      </c>
      <c r="L22" s="44">
        <f t="shared" si="3"/>
        <v>69.31</v>
      </c>
      <c r="M22" s="44">
        <v>69.31</v>
      </c>
      <c r="N22" s="49"/>
      <c r="O22" s="49"/>
      <c r="P22" s="44"/>
      <c r="Q22" s="44"/>
      <c r="R22" s="44"/>
      <c r="S22" s="44"/>
      <c r="T22" s="44"/>
      <c r="U22" s="58"/>
      <c r="V22" s="13" t="s">
        <v>127</v>
      </c>
      <c r="W22" s="13" t="s">
        <v>128</v>
      </c>
      <c r="X22" s="17" t="s">
        <v>134</v>
      </c>
      <c r="Y22" s="68"/>
    </row>
    <row r="23" spans="1:25" s="2" customFormat="1" ht="391.5" customHeight="1">
      <c r="A23" s="13">
        <v>17</v>
      </c>
      <c r="B23" s="13" t="s">
        <v>135</v>
      </c>
      <c r="C23" s="14" t="s">
        <v>136</v>
      </c>
      <c r="D23" s="13" t="s">
        <v>32</v>
      </c>
      <c r="E23" s="13" t="s">
        <v>137</v>
      </c>
      <c r="F23" s="13" t="s">
        <v>34</v>
      </c>
      <c r="G23" s="15" t="s">
        <v>138</v>
      </c>
      <c r="H23" s="16" t="s">
        <v>139</v>
      </c>
      <c r="I23" s="38" t="s">
        <v>140</v>
      </c>
      <c r="J23" s="13">
        <v>45.04</v>
      </c>
      <c r="K23" s="44">
        <f t="shared" si="2"/>
        <v>2616.35249</v>
      </c>
      <c r="L23" s="44">
        <f t="shared" si="3"/>
        <v>2616.35249</v>
      </c>
      <c r="M23" s="44">
        <v>370.35249</v>
      </c>
      <c r="N23" s="47">
        <v>2246</v>
      </c>
      <c r="O23" s="45"/>
      <c r="P23" s="45"/>
      <c r="Q23" s="45"/>
      <c r="R23" s="45"/>
      <c r="S23" s="44"/>
      <c r="T23" s="44"/>
      <c r="U23" s="44"/>
      <c r="V23" s="13" t="s">
        <v>141</v>
      </c>
      <c r="W23" s="13" t="s">
        <v>142</v>
      </c>
      <c r="X23" s="17" t="s">
        <v>143</v>
      </c>
      <c r="Y23" s="68"/>
    </row>
    <row r="24" spans="1:25" s="2" customFormat="1" ht="181.5" customHeight="1">
      <c r="A24" s="13">
        <v>18</v>
      </c>
      <c r="B24" s="13" t="s">
        <v>144</v>
      </c>
      <c r="C24" s="13" t="s">
        <v>145</v>
      </c>
      <c r="D24" s="13" t="s">
        <v>32</v>
      </c>
      <c r="E24" s="13" t="s">
        <v>146</v>
      </c>
      <c r="F24" s="13" t="s">
        <v>34</v>
      </c>
      <c r="G24" s="17" t="s">
        <v>147</v>
      </c>
      <c r="H24" s="17" t="s">
        <v>148</v>
      </c>
      <c r="I24" s="13" t="s">
        <v>140</v>
      </c>
      <c r="J24" s="50">
        <v>13.138</v>
      </c>
      <c r="K24" s="44">
        <f t="shared" si="2"/>
        <v>1433.714543</v>
      </c>
      <c r="L24" s="44">
        <f t="shared" si="3"/>
        <v>1433.714543</v>
      </c>
      <c r="M24" s="44">
        <v>1433.714543</v>
      </c>
      <c r="N24" s="45"/>
      <c r="O24" s="45"/>
      <c r="P24" s="45"/>
      <c r="Q24" s="45"/>
      <c r="R24" s="45"/>
      <c r="S24" s="44"/>
      <c r="T24" s="44"/>
      <c r="U24" s="44"/>
      <c r="V24" s="13" t="s">
        <v>149</v>
      </c>
      <c r="W24" s="13" t="s">
        <v>150</v>
      </c>
      <c r="X24" s="17" t="s">
        <v>151</v>
      </c>
      <c r="Y24" s="68"/>
    </row>
    <row r="25" spans="1:25" s="2" customFormat="1" ht="181.5" customHeight="1">
      <c r="A25" s="13">
        <v>19</v>
      </c>
      <c r="B25" s="13" t="s">
        <v>152</v>
      </c>
      <c r="C25" s="13" t="s">
        <v>153</v>
      </c>
      <c r="D25" s="13" t="s">
        <v>32</v>
      </c>
      <c r="E25" s="13" t="s">
        <v>146</v>
      </c>
      <c r="F25" s="13" t="s">
        <v>34</v>
      </c>
      <c r="G25" s="17" t="s">
        <v>154</v>
      </c>
      <c r="H25" s="17" t="s">
        <v>155</v>
      </c>
      <c r="I25" s="13" t="s">
        <v>140</v>
      </c>
      <c r="J25" s="50">
        <v>8.081</v>
      </c>
      <c r="K25" s="44">
        <f t="shared" si="2"/>
        <v>927.888453</v>
      </c>
      <c r="L25" s="44">
        <f t="shared" si="3"/>
        <v>927.888453</v>
      </c>
      <c r="M25" s="44">
        <v>927.888453</v>
      </c>
      <c r="N25" s="45"/>
      <c r="O25" s="45"/>
      <c r="P25" s="45"/>
      <c r="Q25" s="45"/>
      <c r="R25" s="45"/>
      <c r="S25" s="44"/>
      <c r="T25" s="44"/>
      <c r="U25" s="44"/>
      <c r="V25" s="13" t="s">
        <v>149</v>
      </c>
      <c r="W25" s="13" t="s">
        <v>150</v>
      </c>
      <c r="X25" s="17" t="s">
        <v>151</v>
      </c>
      <c r="Y25" s="68"/>
    </row>
    <row r="26" spans="1:25" s="2" customFormat="1" ht="181.5" customHeight="1">
      <c r="A26" s="13">
        <v>20</v>
      </c>
      <c r="B26" s="13" t="s">
        <v>156</v>
      </c>
      <c r="C26" s="13" t="s">
        <v>157</v>
      </c>
      <c r="D26" s="13" t="s">
        <v>32</v>
      </c>
      <c r="E26" s="13" t="s">
        <v>146</v>
      </c>
      <c r="F26" s="13" t="s">
        <v>34</v>
      </c>
      <c r="G26" s="17" t="s">
        <v>158</v>
      </c>
      <c r="H26" s="17" t="s">
        <v>159</v>
      </c>
      <c r="I26" s="13" t="s">
        <v>140</v>
      </c>
      <c r="J26" s="50">
        <v>7.635</v>
      </c>
      <c r="K26" s="44">
        <f t="shared" si="2"/>
        <v>1000</v>
      </c>
      <c r="L26" s="44">
        <f t="shared" si="3"/>
        <v>1000</v>
      </c>
      <c r="M26" s="44">
        <v>1000</v>
      </c>
      <c r="N26" s="45"/>
      <c r="O26" s="45"/>
      <c r="P26" s="45"/>
      <c r="Q26" s="45"/>
      <c r="R26" s="45"/>
      <c r="S26" s="44"/>
      <c r="T26" s="44"/>
      <c r="U26" s="44"/>
      <c r="V26" s="13" t="s">
        <v>160</v>
      </c>
      <c r="W26" s="13" t="s">
        <v>150</v>
      </c>
      <c r="X26" s="17" t="s">
        <v>151</v>
      </c>
      <c r="Y26" s="68"/>
    </row>
    <row r="27" spans="1:25" s="2" customFormat="1" ht="181.5" customHeight="1">
      <c r="A27" s="13">
        <v>21</v>
      </c>
      <c r="B27" s="13" t="s">
        <v>161</v>
      </c>
      <c r="C27" s="13" t="s">
        <v>162</v>
      </c>
      <c r="D27" s="13" t="s">
        <v>32</v>
      </c>
      <c r="E27" s="13" t="s">
        <v>146</v>
      </c>
      <c r="F27" s="13" t="s">
        <v>34</v>
      </c>
      <c r="G27" s="17" t="s">
        <v>163</v>
      </c>
      <c r="H27" s="17" t="s">
        <v>164</v>
      </c>
      <c r="I27" s="13" t="s">
        <v>140</v>
      </c>
      <c r="J27" s="50">
        <v>8.277</v>
      </c>
      <c r="K27" s="44">
        <f t="shared" si="2"/>
        <v>1100</v>
      </c>
      <c r="L27" s="44">
        <f t="shared" si="3"/>
        <v>1100</v>
      </c>
      <c r="M27" s="44">
        <v>1100</v>
      </c>
      <c r="N27" s="45"/>
      <c r="O27" s="45"/>
      <c r="P27" s="45"/>
      <c r="Q27" s="45"/>
      <c r="R27" s="45"/>
      <c r="S27" s="44"/>
      <c r="T27" s="44"/>
      <c r="U27" s="44"/>
      <c r="V27" s="13" t="s">
        <v>160</v>
      </c>
      <c r="W27" s="13" t="s">
        <v>150</v>
      </c>
      <c r="X27" s="17" t="s">
        <v>151</v>
      </c>
      <c r="Y27" s="68"/>
    </row>
    <row r="28" spans="1:25" s="2" customFormat="1" ht="181.5" customHeight="1">
      <c r="A28" s="13">
        <v>22</v>
      </c>
      <c r="B28" s="13" t="s">
        <v>165</v>
      </c>
      <c r="C28" s="13" t="s">
        <v>166</v>
      </c>
      <c r="D28" s="13" t="s">
        <v>32</v>
      </c>
      <c r="E28" s="13" t="s">
        <v>146</v>
      </c>
      <c r="F28" s="13" t="s">
        <v>34</v>
      </c>
      <c r="G28" s="17" t="s">
        <v>167</v>
      </c>
      <c r="H28" s="17" t="s">
        <v>168</v>
      </c>
      <c r="I28" s="13" t="s">
        <v>140</v>
      </c>
      <c r="J28" s="50">
        <v>12.363</v>
      </c>
      <c r="K28" s="44">
        <f t="shared" si="2"/>
        <v>1473.434932</v>
      </c>
      <c r="L28" s="44">
        <f t="shared" si="3"/>
        <v>1473.434932</v>
      </c>
      <c r="M28" s="44">
        <v>1473.434932</v>
      </c>
      <c r="N28" s="45"/>
      <c r="O28" s="45"/>
      <c r="P28" s="45"/>
      <c r="Q28" s="45"/>
      <c r="R28" s="45"/>
      <c r="S28" s="44"/>
      <c r="T28" s="44"/>
      <c r="U28" s="44"/>
      <c r="V28" s="13" t="s">
        <v>169</v>
      </c>
      <c r="W28" s="13" t="s">
        <v>150</v>
      </c>
      <c r="X28" s="17" t="s">
        <v>151</v>
      </c>
      <c r="Y28" s="68"/>
    </row>
    <row r="29" spans="1:25" s="2" customFormat="1" ht="181.5" customHeight="1">
      <c r="A29" s="13">
        <v>23</v>
      </c>
      <c r="B29" s="13" t="s">
        <v>170</v>
      </c>
      <c r="C29" s="13" t="s">
        <v>171</v>
      </c>
      <c r="D29" s="13" t="s">
        <v>32</v>
      </c>
      <c r="E29" s="13" t="s">
        <v>146</v>
      </c>
      <c r="F29" s="13" t="s">
        <v>34</v>
      </c>
      <c r="G29" s="17" t="s">
        <v>172</v>
      </c>
      <c r="H29" s="17" t="s">
        <v>173</v>
      </c>
      <c r="I29" s="13" t="s">
        <v>140</v>
      </c>
      <c r="J29" s="50">
        <v>5.86</v>
      </c>
      <c r="K29" s="44">
        <f t="shared" si="2"/>
        <v>724.019008</v>
      </c>
      <c r="L29" s="44">
        <f t="shared" si="3"/>
        <v>724.019008</v>
      </c>
      <c r="M29" s="44">
        <v>724.019008</v>
      </c>
      <c r="N29" s="45"/>
      <c r="O29" s="45"/>
      <c r="P29" s="45"/>
      <c r="Q29" s="45"/>
      <c r="R29" s="45"/>
      <c r="S29" s="44"/>
      <c r="T29" s="44"/>
      <c r="U29" s="44"/>
      <c r="V29" s="13" t="s">
        <v>174</v>
      </c>
      <c r="W29" s="13" t="s">
        <v>150</v>
      </c>
      <c r="X29" s="17" t="s">
        <v>151</v>
      </c>
      <c r="Y29" s="68"/>
    </row>
    <row r="30" spans="1:25" s="2" customFormat="1" ht="181.5" customHeight="1">
      <c r="A30" s="13">
        <v>24</v>
      </c>
      <c r="B30" s="13" t="s">
        <v>175</v>
      </c>
      <c r="C30" s="13" t="s">
        <v>176</v>
      </c>
      <c r="D30" s="13" t="s">
        <v>32</v>
      </c>
      <c r="E30" s="13" t="s">
        <v>177</v>
      </c>
      <c r="F30" s="21" t="s">
        <v>34</v>
      </c>
      <c r="G30" s="17" t="s">
        <v>178</v>
      </c>
      <c r="H30" s="22" t="s">
        <v>179</v>
      </c>
      <c r="I30" s="13" t="s">
        <v>64</v>
      </c>
      <c r="J30" s="51">
        <v>66615</v>
      </c>
      <c r="K30" s="44">
        <f t="shared" si="2"/>
        <v>289.93424</v>
      </c>
      <c r="L30" s="44">
        <f t="shared" si="3"/>
        <v>289.93424</v>
      </c>
      <c r="M30" s="52">
        <v>289.93424</v>
      </c>
      <c r="N30" s="45"/>
      <c r="O30" s="45"/>
      <c r="P30" s="45"/>
      <c r="Q30" s="45"/>
      <c r="R30" s="45"/>
      <c r="S30" s="59"/>
      <c r="T30" s="59"/>
      <c r="U30" s="59"/>
      <c r="V30" s="13" t="s">
        <v>110</v>
      </c>
      <c r="W30" s="13" t="s">
        <v>111</v>
      </c>
      <c r="X30" s="23" t="s">
        <v>180</v>
      </c>
      <c r="Y30" s="13"/>
    </row>
    <row r="31" spans="1:25" s="2" customFormat="1" ht="181.5" customHeight="1">
      <c r="A31" s="13">
        <v>25</v>
      </c>
      <c r="B31" s="13" t="s">
        <v>181</v>
      </c>
      <c r="C31" s="13" t="s">
        <v>182</v>
      </c>
      <c r="D31" s="13" t="s">
        <v>32</v>
      </c>
      <c r="E31" s="13" t="s">
        <v>177</v>
      </c>
      <c r="F31" s="21" t="s">
        <v>34</v>
      </c>
      <c r="G31" s="17" t="s">
        <v>183</v>
      </c>
      <c r="H31" s="22" t="s">
        <v>184</v>
      </c>
      <c r="I31" s="13" t="s">
        <v>140</v>
      </c>
      <c r="J31" s="13">
        <v>36.795</v>
      </c>
      <c r="K31" s="44">
        <f t="shared" si="2"/>
        <v>379.294832</v>
      </c>
      <c r="L31" s="44">
        <f t="shared" si="3"/>
        <v>379.294832</v>
      </c>
      <c r="M31" s="44">
        <v>379.294832</v>
      </c>
      <c r="N31" s="45"/>
      <c r="O31" s="45"/>
      <c r="P31" s="45"/>
      <c r="Q31" s="45"/>
      <c r="R31" s="45"/>
      <c r="S31" s="44"/>
      <c r="T31" s="44"/>
      <c r="U31" s="44"/>
      <c r="V31" s="13" t="s">
        <v>110</v>
      </c>
      <c r="W31" s="13" t="s">
        <v>111</v>
      </c>
      <c r="X31" s="23" t="s">
        <v>180</v>
      </c>
      <c r="Y31" s="68"/>
    </row>
    <row r="32" spans="1:25" s="2" customFormat="1" ht="181.5" customHeight="1">
      <c r="A32" s="13">
        <v>26</v>
      </c>
      <c r="B32" s="13" t="s">
        <v>185</v>
      </c>
      <c r="C32" s="13" t="s">
        <v>186</v>
      </c>
      <c r="D32" s="13" t="s">
        <v>32</v>
      </c>
      <c r="E32" s="13" t="s">
        <v>177</v>
      </c>
      <c r="F32" s="21" t="s">
        <v>34</v>
      </c>
      <c r="G32" s="17" t="s">
        <v>183</v>
      </c>
      <c r="H32" s="22" t="s">
        <v>187</v>
      </c>
      <c r="I32" s="13" t="s">
        <v>140</v>
      </c>
      <c r="J32" s="13">
        <v>10.361</v>
      </c>
      <c r="K32" s="44">
        <f t="shared" si="2"/>
        <v>241.194897</v>
      </c>
      <c r="L32" s="44">
        <f t="shared" si="3"/>
        <v>241.194897</v>
      </c>
      <c r="M32" s="44">
        <v>241.194897</v>
      </c>
      <c r="N32" s="45"/>
      <c r="O32" s="45"/>
      <c r="P32" s="45"/>
      <c r="Q32" s="45"/>
      <c r="R32" s="45"/>
      <c r="S32" s="44"/>
      <c r="T32" s="44"/>
      <c r="U32" s="44"/>
      <c r="V32" s="13" t="s">
        <v>110</v>
      </c>
      <c r="W32" s="13" t="s">
        <v>111</v>
      </c>
      <c r="X32" s="23" t="s">
        <v>180</v>
      </c>
      <c r="Y32" s="68"/>
    </row>
    <row r="33" spans="1:25" s="2" customFormat="1" ht="181.5" customHeight="1">
      <c r="A33" s="13">
        <v>27</v>
      </c>
      <c r="B33" s="13" t="s">
        <v>188</v>
      </c>
      <c r="C33" s="13" t="s">
        <v>189</v>
      </c>
      <c r="D33" s="13" t="s">
        <v>32</v>
      </c>
      <c r="E33" s="13" t="s">
        <v>190</v>
      </c>
      <c r="F33" s="21" t="s">
        <v>34</v>
      </c>
      <c r="G33" s="15" t="s">
        <v>191</v>
      </c>
      <c r="H33" s="16" t="s">
        <v>192</v>
      </c>
      <c r="I33" s="13" t="s">
        <v>46</v>
      </c>
      <c r="J33" s="51">
        <v>1</v>
      </c>
      <c r="K33" s="44">
        <f t="shared" si="2"/>
        <v>100</v>
      </c>
      <c r="L33" s="44">
        <f t="shared" si="3"/>
        <v>100</v>
      </c>
      <c r="M33" s="52">
        <v>100</v>
      </c>
      <c r="N33" s="45"/>
      <c r="O33" s="45"/>
      <c r="P33" s="45"/>
      <c r="Q33" s="45"/>
      <c r="R33" s="45"/>
      <c r="S33" s="59"/>
      <c r="T33" s="59"/>
      <c r="U33" s="59"/>
      <c r="V33" s="13" t="s">
        <v>193</v>
      </c>
      <c r="W33" s="13" t="s">
        <v>194</v>
      </c>
      <c r="X33" s="60" t="s">
        <v>195</v>
      </c>
      <c r="Y33" s="13"/>
    </row>
    <row r="34" spans="1:25" s="2" customFormat="1" ht="181.5" customHeight="1">
      <c r="A34" s="13">
        <v>28</v>
      </c>
      <c r="B34" s="13" t="s">
        <v>196</v>
      </c>
      <c r="C34" s="14" t="s">
        <v>197</v>
      </c>
      <c r="D34" s="13" t="s">
        <v>32</v>
      </c>
      <c r="E34" s="13" t="s">
        <v>198</v>
      </c>
      <c r="F34" s="13" t="s">
        <v>34</v>
      </c>
      <c r="G34" s="15" t="s">
        <v>199</v>
      </c>
      <c r="H34" s="16" t="s">
        <v>200</v>
      </c>
      <c r="I34" s="38" t="s">
        <v>102</v>
      </c>
      <c r="J34" s="13">
        <v>12853</v>
      </c>
      <c r="K34" s="44">
        <f t="shared" si="2"/>
        <v>2000</v>
      </c>
      <c r="L34" s="44">
        <f t="shared" si="3"/>
        <v>2000</v>
      </c>
      <c r="M34" s="44">
        <v>2000</v>
      </c>
      <c r="N34" s="45"/>
      <c r="O34" s="45"/>
      <c r="P34" s="45"/>
      <c r="Q34" s="45"/>
      <c r="R34" s="45"/>
      <c r="S34" s="44"/>
      <c r="T34" s="44"/>
      <c r="U34" s="44"/>
      <c r="V34" s="13" t="s">
        <v>201</v>
      </c>
      <c r="W34" s="13" t="s">
        <v>202</v>
      </c>
      <c r="X34" s="20" t="s">
        <v>203</v>
      </c>
      <c r="Y34" s="68"/>
    </row>
    <row r="35" spans="1:25" s="2" customFormat="1" ht="181.5" customHeight="1">
      <c r="A35" s="13">
        <v>29</v>
      </c>
      <c r="B35" s="13" t="s">
        <v>204</v>
      </c>
      <c r="C35" s="13" t="s">
        <v>205</v>
      </c>
      <c r="D35" s="13" t="s">
        <v>32</v>
      </c>
      <c r="E35" s="13" t="s">
        <v>190</v>
      </c>
      <c r="F35" s="13" t="s">
        <v>34</v>
      </c>
      <c r="G35" s="15" t="s">
        <v>191</v>
      </c>
      <c r="H35" s="17" t="s">
        <v>206</v>
      </c>
      <c r="I35" s="13" t="s">
        <v>46</v>
      </c>
      <c r="J35" s="13">
        <v>1</v>
      </c>
      <c r="K35" s="44">
        <f t="shared" si="2"/>
        <v>1500</v>
      </c>
      <c r="L35" s="44">
        <f t="shared" si="3"/>
        <v>1500</v>
      </c>
      <c r="M35" s="44">
        <v>1500</v>
      </c>
      <c r="N35" s="45"/>
      <c r="O35" s="45"/>
      <c r="P35" s="45"/>
      <c r="Q35" s="45"/>
      <c r="R35" s="45"/>
      <c r="S35" s="44"/>
      <c r="T35" s="44"/>
      <c r="U35" s="44"/>
      <c r="V35" s="13" t="s">
        <v>193</v>
      </c>
      <c r="W35" s="13" t="s">
        <v>194</v>
      </c>
      <c r="X35" s="60" t="s">
        <v>195</v>
      </c>
      <c r="Y35" s="68"/>
    </row>
    <row r="36" spans="1:25" s="2" customFormat="1" ht="181.5" customHeight="1">
      <c r="A36" s="13">
        <v>30</v>
      </c>
      <c r="B36" s="13" t="s">
        <v>207</v>
      </c>
      <c r="C36" s="13" t="s">
        <v>208</v>
      </c>
      <c r="D36" s="13" t="s">
        <v>32</v>
      </c>
      <c r="E36" s="13" t="s">
        <v>146</v>
      </c>
      <c r="F36" s="13" t="s">
        <v>209</v>
      </c>
      <c r="G36" s="15" t="s">
        <v>210</v>
      </c>
      <c r="H36" s="17" t="s">
        <v>211</v>
      </c>
      <c r="I36" s="13" t="s">
        <v>140</v>
      </c>
      <c r="J36" s="13">
        <v>4.5</v>
      </c>
      <c r="K36" s="44">
        <f t="shared" si="2"/>
        <v>295</v>
      </c>
      <c r="L36" s="44">
        <f t="shared" si="3"/>
        <v>295</v>
      </c>
      <c r="M36" s="44">
        <v>295</v>
      </c>
      <c r="N36" s="45"/>
      <c r="O36" s="45"/>
      <c r="P36" s="44"/>
      <c r="Q36" s="44"/>
      <c r="R36" s="44"/>
      <c r="S36" s="49"/>
      <c r="T36" s="49"/>
      <c r="U36" s="49"/>
      <c r="V36" s="13" t="s">
        <v>212</v>
      </c>
      <c r="W36" s="13" t="s">
        <v>150</v>
      </c>
      <c r="X36" s="17" t="s">
        <v>151</v>
      </c>
      <c r="Y36" s="68"/>
    </row>
    <row r="37" spans="1:25" s="3" customFormat="1" ht="181.5" customHeight="1">
      <c r="A37" s="13">
        <v>31</v>
      </c>
      <c r="B37" s="13" t="s">
        <v>213</v>
      </c>
      <c r="C37" s="21" t="s">
        <v>214</v>
      </c>
      <c r="D37" s="13" t="s">
        <v>32</v>
      </c>
      <c r="E37" s="13" t="s">
        <v>146</v>
      </c>
      <c r="F37" s="13" t="s">
        <v>209</v>
      </c>
      <c r="G37" s="23" t="s">
        <v>215</v>
      </c>
      <c r="H37" s="23" t="s">
        <v>216</v>
      </c>
      <c r="I37" s="13" t="s">
        <v>140</v>
      </c>
      <c r="J37" s="21">
        <v>4.28</v>
      </c>
      <c r="K37" s="44">
        <f t="shared" si="2"/>
        <v>348</v>
      </c>
      <c r="L37" s="44">
        <f t="shared" si="3"/>
        <v>348</v>
      </c>
      <c r="M37" s="53">
        <v>348</v>
      </c>
      <c r="N37" s="53"/>
      <c r="O37" s="53"/>
      <c r="P37" s="53"/>
      <c r="Q37" s="53"/>
      <c r="R37" s="53"/>
      <c r="S37" s="61"/>
      <c r="T37" s="61"/>
      <c r="U37" s="61"/>
      <c r="V37" s="13" t="s">
        <v>160</v>
      </c>
      <c r="W37" s="13" t="s">
        <v>150</v>
      </c>
      <c r="X37" s="17" t="s">
        <v>151</v>
      </c>
      <c r="Y37" s="65"/>
    </row>
    <row r="38" spans="1:25" s="4" customFormat="1" ht="181.5" customHeight="1">
      <c r="A38" s="13">
        <v>32</v>
      </c>
      <c r="B38" s="13" t="s">
        <v>217</v>
      </c>
      <c r="C38" s="13" t="s">
        <v>218</v>
      </c>
      <c r="D38" s="13" t="s">
        <v>32</v>
      </c>
      <c r="E38" s="13" t="s">
        <v>70</v>
      </c>
      <c r="F38" s="13" t="s">
        <v>34</v>
      </c>
      <c r="G38" s="23" t="s">
        <v>219</v>
      </c>
      <c r="H38" s="17" t="s">
        <v>220</v>
      </c>
      <c r="I38" s="13" t="s">
        <v>140</v>
      </c>
      <c r="J38" s="21">
        <v>17.618</v>
      </c>
      <c r="K38" s="44">
        <f t="shared" si="2"/>
        <v>1916.701882</v>
      </c>
      <c r="L38" s="44">
        <f t="shared" si="3"/>
        <v>0</v>
      </c>
      <c r="M38" s="52"/>
      <c r="N38" s="52"/>
      <c r="O38" s="52"/>
      <c r="P38" s="52"/>
      <c r="Q38" s="52"/>
      <c r="R38" s="52"/>
      <c r="S38" s="52">
        <v>1696.701882</v>
      </c>
      <c r="T38" s="52"/>
      <c r="U38" s="52">
        <v>220</v>
      </c>
      <c r="V38" s="18" t="s">
        <v>73</v>
      </c>
      <c r="W38" s="13" t="s">
        <v>74</v>
      </c>
      <c r="X38" s="17" t="s">
        <v>221</v>
      </c>
      <c r="Y38" s="21"/>
    </row>
    <row r="39" spans="1:25" s="4" customFormat="1" ht="181.5" customHeight="1">
      <c r="A39" s="13">
        <v>33</v>
      </c>
      <c r="B39" s="13" t="s">
        <v>222</v>
      </c>
      <c r="C39" s="13" t="s">
        <v>223</v>
      </c>
      <c r="D39" s="13" t="s">
        <v>32</v>
      </c>
      <c r="E39" s="13" t="s">
        <v>33</v>
      </c>
      <c r="F39" s="13" t="s">
        <v>34</v>
      </c>
      <c r="G39" s="23" t="s">
        <v>224</v>
      </c>
      <c r="H39" s="17" t="s">
        <v>225</v>
      </c>
      <c r="I39" s="13" t="s">
        <v>226</v>
      </c>
      <c r="J39" s="21">
        <v>3</v>
      </c>
      <c r="K39" s="44">
        <f t="shared" si="2"/>
        <v>89.64</v>
      </c>
      <c r="L39" s="44">
        <f t="shared" si="3"/>
        <v>89.64</v>
      </c>
      <c r="M39" s="52">
        <v>89.64</v>
      </c>
      <c r="N39" s="52"/>
      <c r="O39" s="52"/>
      <c r="P39" s="52"/>
      <c r="Q39" s="52"/>
      <c r="R39" s="52"/>
      <c r="S39" s="52"/>
      <c r="T39" s="52"/>
      <c r="U39" s="52"/>
      <c r="V39" s="18" t="s">
        <v>227</v>
      </c>
      <c r="W39" s="13" t="s">
        <v>228</v>
      </c>
      <c r="X39" s="17" t="s">
        <v>229</v>
      </c>
      <c r="Y39" s="21"/>
    </row>
    <row r="40" spans="1:25" s="4" customFormat="1" ht="408" customHeight="1">
      <c r="A40" s="13">
        <v>34</v>
      </c>
      <c r="B40" s="13" t="s">
        <v>230</v>
      </c>
      <c r="C40" s="21" t="s">
        <v>231</v>
      </c>
      <c r="D40" s="21" t="s">
        <v>32</v>
      </c>
      <c r="E40" s="21" t="s">
        <v>33</v>
      </c>
      <c r="F40" s="21" t="s">
        <v>34</v>
      </c>
      <c r="G40" s="24" t="s">
        <v>232</v>
      </c>
      <c r="H40" s="24" t="s">
        <v>233</v>
      </c>
      <c r="I40" s="18" t="s">
        <v>37</v>
      </c>
      <c r="J40" s="21">
        <v>5172</v>
      </c>
      <c r="K40" s="44">
        <f t="shared" si="2"/>
        <v>0</v>
      </c>
      <c r="L40" s="44">
        <f t="shared" si="3"/>
        <v>0</v>
      </c>
      <c r="M40" s="52"/>
      <c r="N40" s="52"/>
      <c r="O40" s="52"/>
      <c r="P40" s="52"/>
      <c r="Q40" s="52"/>
      <c r="R40" s="52"/>
      <c r="S40" s="52"/>
      <c r="T40" s="52"/>
      <c r="U40" s="52"/>
      <c r="V40" s="18" t="s">
        <v>103</v>
      </c>
      <c r="W40" s="13" t="s">
        <v>234</v>
      </c>
      <c r="X40" s="17" t="s">
        <v>235</v>
      </c>
      <c r="Y40" s="21"/>
    </row>
    <row r="41" spans="1:25" s="4" customFormat="1" ht="369.75" customHeight="1">
      <c r="A41" s="25">
        <v>35</v>
      </c>
      <c r="B41" s="25" t="s">
        <v>236</v>
      </c>
      <c r="C41" s="25" t="s">
        <v>237</v>
      </c>
      <c r="D41" s="25" t="s">
        <v>32</v>
      </c>
      <c r="E41" s="25" t="s">
        <v>33</v>
      </c>
      <c r="F41" s="25" t="s">
        <v>34</v>
      </c>
      <c r="G41" s="26" t="s">
        <v>238</v>
      </c>
      <c r="H41" s="26" t="s">
        <v>239</v>
      </c>
      <c r="I41" s="25" t="s">
        <v>37</v>
      </c>
      <c r="J41" s="25">
        <v>23533.57</v>
      </c>
      <c r="K41" s="25">
        <f t="shared" si="2"/>
        <v>0</v>
      </c>
      <c r="L41" s="25">
        <f t="shared" si="3"/>
        <v>0</v>
      </c>
      <c r="M41" s="25"/>
      <c r="N41" s="25"/>
      <c r="O41" s="25"/>
      <c r="P41" s="52"/>
      <c r="Q41" s="52"/>
      <c r="R41" s="52"/>
      <c r="S41" s="25"/>
      <c r="T41" s="25"/>
      <c r="U41" s="25"/>
      <c r="V41" s="25" t="s">
        <v>103</v>
      </c>
      <c r="W41" s="25" t="s">
        <v>234</v>
      </c>
      <c r="X41" s="62" t="s">
        <v>235</v>
      </c>
      <c r="Y41" s="25"/>
    </row>
    <row r="42" spans="1:25" s="4" customFormat="1" ht="408.75" customHeight="1">
      <c r="A42" s="27"/>
      <c r="B42" s="27"/>
      <c r="C42" s="27"/>
      <c r="D42" s="27"/>
      <c r="E42" s="27"/>
      <c r="F42" s="27"/>
      <c r="G42" s="28"/>
      <c r="H42" s="28"/>
      <c r="I42" s="27"/>
      <c r="J42" s="27"/>
      <c r="K42" s="27"/>
      <c r="L42" s="27"/>
      <c r="M42" s="27"/>
      <c r="N42" s="27"/>
      <c r="O42" s="27"/>
      <c r="P42" s="52"/>
      <c r="Q42" s="52"/>
      <c r="R42" s="52"/>
      <c r="S42" s="27"/>
      <c r="T42" s="27"/>
      <c r="U42" s="27"/>
      <c r="V42" s="27"/>
      <c r="W42" s="27"/>
      <c r="X42" s="63"/>
      <c r="Y42" s="27"/>
    </row>
    <row r="43" spans="1:25" s="4" customFormat="1" ht="408.75" customHeight="1">
      <c r="A43" s="29"/>
      <c r="B43" s="29"/>
      <c r="C43" s="29"/>
      <c r="D43" s="29"/>
      <c r="E43" s="29"/>
      <c r="F43" s="29"/>
      <c r="G43" s="30"/>
      <c r="H43" s="30"/>
      <c r="I43" s="29"/>
      <c r="J43" s="29"/>
      <c r="K43" s="29"/>
      <c r="L43" s="29"/>
      <c r="M43" s="29"/>
      <c r="N43" s="29"/>
      <c r="O43" s="29"/>
      <c r="P43" s="52"/>
      <c r="Q43" s="52"/>
      <c r="R43" s="52"/>
      <c r="S43" s="29"/>
      <c r="T43" s="29"/>
      <c r="U43" s="29"/>
      <c r="V43" s="29"/>
      <c r="W43" s="29"/>
      <c r="X43" s="64"/>
      <c r="Y43" s="29"/>
    </row>
    <row r="44" spans="1:25" s="4" customFormat="1" ht="246.75" customHeight="1">
      <c r="A44" s="13">
        <v>36</v>
      </c>
      <c r="B44" s="13" t="s">
        <v>240</v>
      </c>
      <c r="C44" s="21" t="s">
        <v>241</v>
      </c>
      <c r="D44" s="21" t="s">
        <v>32</v>
      </c>
      <c r="E44" s="21" t="s">
        <v>242</v>
      </c>
      <c r="F44" s="21" t="s">
        <v>34</v>
      </c>
      <c r="G44" s="24" t="s">
        <v>243</v>
      </c>
      <c r="H44" s="24" t="s">
        <v>244</v>
      </c>
      <c r="I44" s="18" t="s">
        <v>102</v>
      </c>
      <c r="J44" s="21">
        <v>1210</v>
      </c>
      <c r="K44" s="44">
        <f aca="true" t="shared" si="4" ref="K44:K73">L44+S44+T44+U44</f>
        <v>0</v>
      </c>
      <c r="L44" s="44">
        <f aca="true" t="shared" si="5" ref="L44:L79">M44+N44+O44+P44+Q44+R44</f>
        <v>0</v>
      </c>
      <c r="M44" s="52"/>
      <c r="N44" s="52"/>
      <c r="O44" s="52"/>
      <c r="P44" s="52"/>
      <c r="Q44" s="52"/>
      <c r="R44" s="52"/>
      <c r="S44" s="52"/>
      <c r="T44" s="52"/>
      <c r="U44" s="52"/>
      <c r="V44" s="18" t="s">
        <v>103</v>
      </c>
      <c r="W44" s="13" t="s">
        <v>234</v>
      </c>
      <c r="X44" s="17" t="s">
        <v>235</v>
      </c>
      <c r="Y44" s="21"/>
    </row>
    <row r="45" spans="1:25" s="5" customFormat="1" ht="51" customHeight="1">
      <c r="A45" s="12" t="s">
        <v>245</v>
      </c>
      <c r="B45" s="12"/>
      <c r="C45" s="31" t="s">
        <v>246</v>
      </c>
      <c r="D45" s="32"/>
      <c r="E45" s="32"/>
      <c r="F45" s="32"/>
      <c r="G45" s="32"/>
      <c r="H45" s="32"/>
      <c r="I45" s="32"/>
      <c r="J45" s="32"/>
      <c r="K45" s="44">
        <f>SUM(K46:K67)</f>
        <v>44050.08077000001</v>
      </c>
      <c r="L45" s="44">
        <f aca="true" t="shared" si="6" ref="L45:U45">SUM(L46:L67)</f>
        <v>24696.423073000005</v>
      </c>
      <c r="M45" s="44">
        <f t="shared" si="6"/>
        <v>24696.423073000005</v>
      </c>
      <c r="N45" s="44"/>
      <c r="O45" s="44"/>
      <c r="P45" s="44">
        <f t="shared" si="6"/>
        <v>0</v>
      </c>
      <c r="Q45" s="44">
        <f t="shared" si="6"/>
        <v>0</v>
      </c>
      <c r="R45" s="44">
        <f t="shared" si="6"/>
        <v>0</v>
      </c>
      <c r="S45" s="44">
        <f t="shared" si="6"/>
        <v>30.1481180000001</v>
      </c>
      <c r="T45" s="44">
        <f t="shared" si="6"/>
        <v>14200</v>
      </c>
      <c r="U45" s="44">
        <f t="shared" si="6"/>
        <v>5123.509579</v>
      </c>
      <c r="V45" s="32"/>
      <c r="W45" s="32"/>
      <c r="X45" s="65"/>
      <c r="Y45" s="70"/>
    </row>
    <row r="46" spans="1:25" s="2" customFormat="1" ht="315.75" customHeight="1">
      <c r="A46" s="13">
        <v>37</v>
      </c>
      <c r="B46" s="13" t="s">
        <v>247</v>
      </c>
      <c r="C46" s="13" t="s">
        <v>248</v>
      </c>
      <c r="D46" s="13" t="s">
        <v>246</v>
      </c>
      <c r="E46" s="13" t="s">
        <v>249</v>
      </c>
      <c r="F46" s="13" t="s">
        <v>34</v>
      </c>
      <c r="G46" s="17" t="s">
        <v>250</v>
      </c>
      <c r="H46" s="33" t="s">
        <v>251</v>
      </c>
      <c r="I46" s="13" t="s">
        <v>140</v>
      </c>
      <c r="J46" s="13">
        <v>43.7</v>
      </c>
      <c r="K46" s="44">
        <f t="shared" si="4"/>
        <v>2805.801289</v>
      </c>
      <c r="L46" s="44">
        <f t="shared" si="5"/>
        <v>2805.801289</v>
      </c>
      <c r="M46" s="44">
        <v>2805.801289</v>
      </c>
      <c r="N46" s="45"/>
      <c r="O46" s="45"/>
      <c r="P46" s="45"/>
      <c r="Q46" s="45"/>
      <c r="R46" s="45"/>
      <c r="S46" s="44"/>
      <c r="T46" s="44"/>
      <c r="U46" s="44"/>
      <c r="V46" s="13" t="s">
        <v>252</v>
      </c>
      <c r="W46" s="13" t="s">
        <v>253</v>
      </c>
      <c r="X46" s="60" t="s">
        <v>254</v>
      </c>
      <c r="Y46" s="68"/>
    </row>
    <row r="47" spans="1:25" s="2" customFormat="1" ht="99.75" customHeight="1">
      <c r="A47" s="13">
        <v>38</v>
      </c>
      <c r="B47" s="13" t="s">
        <v>255</v>
      </c>
      <c r="C47" s="14" t="s">
        <v>256</v>
      </c>
      <c r="D47" s="13" t="s">
        <v>246</v>
      </c>
      <c r="E47" s="13" t="s">
        <v>257</v>
      </c>
      <c r="F47" s="13" t="s">
        <v>34</v>
      </c>
      <c r="G47" s="15" t="s">
        <v>258</v>
      </c>
      <c r="H47" s="17" t="s">
        <v>259</v>
      </c>
      <c r="I47" s="38" t="s">
        <v>260</v>
      </c>
      <c r="J47" s="13">
        <v>1</v>
      </c>
      <c r="K47" s="44">
        <f t="shared" si="4"/>
        <v>4137.45</v>
      </c>
      <c r="L47" s="44">
        <f t="shared" si="5"/>
        <v>3559</v>
      </c>
      <c r="M47" s="44">
        <v>3559</v>
      </c>
      <c r="N47" s="45"/>
      <c r="O47" s="45"/>
      <c r="P47" s="45"/>
      <c r="Q47" s="45"/>
      <c r="R47" s="45"/>
      <c r="S47" s="44"/>
      <c r="T47" s="44"/>
      <c r="U47" s="44">
        <v>578.45</v>
      </c>
      <c r="V47" s="13" t="s">
        <v>261</v>
      </c>
      <c r="W47" s="13" t="s">
        <v>262</v>
      </c>
      <c r="X47" s="22" t="s">
        <v>263</v>
      </c>
      <c r="Y47" s="68"/>
    </row>
    <row r="48" spans="1:25" s="2" customFormat="1" ht="99.75" customHeight="1">
      <c r="A48" s="13">
        <v>39</v>
      </c>
      <c r="B48" s="13" t="s">
        <v>264</v>
      </c>
      <c r="C48" s="13" t="s">
        <v>265</v>
      </c>
      <c r="D48" s="13" t="s">
        <v>246</v>
      </c>
      <c r="E48" s="13" t="s">
        <v>257</v>
      </c>
      <c r="F48" s="13" t="s">
        <v>209</v>
      </c>
      <c r="G48" s="17" t="s">
        <v>266</v>
      </c>
      <c r="H48" s="17" t="s">
        <v>267</v>
      </c>
      <c r="I48" s="38" t="s">
        <v>260</v>
      </c>
      <c r="J48" s="13">
        <v>1</v>
      </c>
      <c r="K48" s="44">
        <f t="shared" si="4"/>
        <v>4451.7259269999995</v>
      </c>
      <c r="L48" s="44">
        <f t="shared" si="5"/>
        <v>3219.952604</v>
      </c>
      <c r="M48" s="44">
        <v>3219.952604</v>
      </c>
      <c r="N48" s="45"/>
      <c r="O48" s="45"/>
      <c r="P48" s="45"/>
      <c r="Q48" s="45"/>
      <c r="R48" s="45"/>
      <c r="S48" s="44"/>
      <c r="T48" s="44"/>
      <c r="U48" s="44">
        <v>1231.773323</v>
      </c>
      <c r="V48" s="13" t="s">
        <v>38</v>
      </c>
      <c r="W48" s="13" t="s">
        <v>39</v>
      </c>
      <c r="X48" s="22" t="s">
        <v>268</v>
      </c>
      <c r="Y48" s="68"/>
    </row>
    <row r="49" spans="1:25" s="2" customFormat="1" ht="297.75" customHeight="1">
      <c r="A49" s="13">
        <v>40</v>
      </c>
      <c r="B49" s="13" t="s">
        <v>269</v>
      </c>
      <c r="C49" s="14" t="s">
        <v>270</v>
      </c>
      <c r="D49" s="13" t="s">
        <v>246</v>
      </c>
      <c r="E49" s="13" t="s">
        <v>257</v>
      </c>
      <c r="F49" s="13" t="s">
        <v>34</v>
      </c>
      <c r="G49" s="34" t="s">
        <v>271</v>
      </c>
      <c r="H49" s="17" t="s">
        <v>272</v>
      </c>
      <c r="I49" s="38" t="s">
        <v>260</v>
      </c>
      <c r="J49" s="13">
        <v>28</v>
      </c>
      <c r="K49" s="44">
        <f t="shared" si="4"/>
        <v>6823.568171000001</v>
      </c>
      <c r="L49" s="44">
        <f t="shared" si="5"/>
        <v>5543.175546</v>
      </c>
      <c r="M49" s="44">
        <v>5543.175546</v>
      </c>
      <c r="N49" s="45"/>
      <c r="O49" s="45"/>
      <c r="P49" s="45"/>
      <c r="Q49" s="45"/>
      <c r="R49" s="45"/>
      <c r="S49" s="44"/>
      <c r="T49" s="44"/>
      <c r="U49" s="44">
        <v>1280.392625</v>
      </c>
      <c r="V49" s="13" t="s">
        <v>103</v>
      </c>
      <c r="W49" s="13" t="s">
        <v>273</v>
      </c>
      <c r="X49" s="60" t="s">
        <v>274</v>
      </c>
      <c r="Y49" s="68"/>
    </row>
    <row r="50" spans="1:25" s="2" customFormat="1" ht="79.5" customHeight="1">
      <c r="A50" s="13">
        <v>41</v>
      </c>
      <c r="B50" s="13" t="s">
        <v>275</v>
      </c>
      <c r="C50" s="13" t="s">
        <v>276</v>
      </c>
      <c r="D50" s="13" t="s">
        <v>246</v>
      </c>
      <c r="E50" s="13" t="s">
        <v>257</v>
      </c>
      <c r="F50" s="13" t="s">
        <v>34</v>
      </c>
      <c r="G50" s="15" t="s">
        <v>277</v>
      </c>
      <c r="H50" s="17" t="s">
        <v>278</v>
      </c>
      <c r="I50" s="13" t="s">
        <v>140</v>
      </c>
      <c r="J50" s="13">
        <v>4</v>
      </c>
      <c r="K50" s="44">
        <f t="shared" si="4"/>
        <v>300</v>
      </c>
      <c r="L50" s="44">
        <f t="shared" si="5"/>
        <v>300</v>
      </c>
      <c r="M50" s="44">
        <v>300</v>
      </c>
      <c r="N50" s="45"/>
      <c r="O50" s="45"/>
      <c r="P50" s="45"/>
      <c r="Q50" s="45"/>
      <c r="R50" s="45"/>
      <c r="S50" s="44"/>
      <c r="T50" s="44"/>
      <c r="U50" s="44"/>
      <c r="V50" s="13" t="s">
        <v>279</v>
      </c>
      <c r="W50" s="13" t="s">
        <v>280</v>
      </c>
      <c r="X50" s="60" t="s">
        <v>281</v>
      </c>
      <c r="Y50" s="68"/>
    </row>
    <row r="51" spans="1:25" s="2" customFormat="1" ht="408.75" customHeight="1">
      <c r="A51" s="13">
        <v>42</v>
      </c>
      <c r="B51" s="13" t="s">
        <v>282</v>
      </c>
      <c r="C51" s="13" t="s">
        <v>283</v>
      </c>
      <c r="D51" s="13" t="s">
        <v>246</v>
      </c>
      <c r="E51" s="13" t="s">
        <v>249</v>
      </c>
      <c r="F51" s="13" t="s">
        <v>34</v>
      </c>
      <c r="G51" s="35" t="s">
        <v>284</v>
      </c>
      <c r="H51" s="36" t="s">
        <v>285</v>
      </c>
      <c r="I51" s="13" t="s">
        <v>64</v>
      </c>
      <c r="J51" s="13">
        <v>190000</v>
      </c>
      <c r="K51" s="44">
        <f t="shared" si="4"/>
        <v>2034.619782</v>
      </c>
      <c r="L51" s="44">
        <f t="shared" si="5"/>
        <v>2034.619782</v>
      </c>
      <c r="M51" s="44">
        <v>2034.619782</v>
      </c>
      <c r="N51" s="45"/>
      <c r="O51" s="45"/>
      <c r="P51" s="45"/>
      <c r="Q51" s="45"/>
      <c r="R51" s="45"/>
      <c r="S51" s="44"/>
      <c r="T51" s="44"/>
      <c r="U51" s="44"/>
      <c r="V51" s="13" t="s">
        <v>252</v>
      </c>
      <c r="W51" s="13" t="s">
        <v>253</v>
      </c>
      <c r="X51" s="60" t="s">
        <v>286</v>
      </c>
      <c r="Y51" s="68"/>
    </row>
    <row r="52" spans="1:25" s="2" customFormat="1" ht="79.5" customHeight="1">
      <c r="A52" s="13">
        <v>43</v>
      </c>
      <c r="B52" s="13" t="s">
        <v>287</v>
      </c>
      <c r="C52" s="13" t="s">
        <v>288</v>
      </c>
      <c r="D52" s="13" t="s">
        <v>246</v>
      </c>
      <c r="E52" s="13" t="s">
        <v>289</v>
      </c>
      <c r="F52" s="13" t="s">
        <v>34</v>
      </c>
      <c r="G52" s="15" t="s">
        <v>290</v>
      </c>
      <c r="H52" s="17" t="s">
        <v>291</v>
      </c>
      <c r="I52" s="13" t="s">
        <v>140</v>
      </c>
      <c r="J52" s="13">
        <v>1</v>
      </c>
      <c r="K52" s="44">
        <f t="shared" si="4"/>
        <v>1100</v>
      </c>
      <c r="L52" s="44">
        <f t="shared" si="5"/>
        <v>1100</v>
      </c>
      <c r="M52" s="44">
        <v>1100</v>
      </c>
      <c r="N52" s="45"/>
      <c r="O52" s="45"/>
      <c r="P52" s="45"/>
      <c r="Q52" s="45"/>
      <c r="R52" s="45"/>
      <c r="S52" s="44"/>
      <c r="T52" s="44"/>
      <c r="U52" s="44"/>
      <c r="V52" s="13" t="s">
        <v>65</v>
      </c>
      <c r="W52" s="13" t="s">
        <v>66</v>
      </c>
      <c r="X52" s="60" t="s">
        <v>281</v>
      </c>
      <c r="Y52" s="68"/>
    </row>
    <row r="53" spans="1:25" s="2" customFormat="1" ht="408.75" customHeight="1">
      <c r="A53" s="13">
        <v>44</v>
      </c>
      <c r="B53" s="13" t="s">
        <v>292</v>
      </c>
      <c r="C53" s="13" t="s">
        <v>293</v>
      </c>
      <c r="D53" s="13" t="s">
        <v>246</v>
      </c>
      <c r="E53" s="13" t="s">
        <v>294</v>
      </c>
      <c r="F53" s="13" t="s">
        <v>34</v>
      </c>
      <c r="G53" s="15" t="s">
        <v>295</v>
      </c>
      <c r="H53" s="37" t="s">
        <v>296</v>
      </c>
      <c r="I53" s="13" t="s">
        <v>226</v>
      </c>
      <c r="J53" s="13">
        <v>13</v>
      </c>
      <c r="K53" s="44">
        <f t="shared" si="4"/>
        <v>1519.8</v>
      </c>
      <c r="L53" s="44">
        <f t="shared" si="5"/>
        <v>0</v>
      </c>
      <c r="M53" s="44"/>
      <c r="N53" s="49"/>
      <c r="O53" s="49"/>
      <c r="P53" s="49"/>
      <c r="Q53" s="49"/>
      <c r="R53" s="49"/>
      <c r="S53" s="44"/>
      <c r="T53" s="44"/>
      <c r="U53" s="44">
        <v>1519.8</v>
      </c>
      <c r="V53" s="13" t="s">
        <v>279</v>
      </c>
      <c r="W53" s="13" t="s">
        <v>280</v>
      </c>
      <c r="X53" s="60" t="s">
        <v>297</v>
      </c>
      <c r="Y53" s="68"/>
    </row>
    <row r="54" spans="1:25" s="2" customFormat="1" ht="225" customHeight="1">
      <c r="A54" s="13">
        <v>45</v>
      </c>
      <c r="B54" s="13" t="s">
        <v>298</v>
      </c>
      <c r="C54" s="13" t="s">
        <v>299</v>
      </c>
      <c r="D54" s="13" t="s">
        <v>246</v>
      </c>
      <c r="E54" s="13" t="s">
        <v>300</v>
      </c>
      <c r="F54" s="13" t="s">
        <v>34</v>
      </c>
      <c r="G54" s="15" t="s">
        <v>301</v>
      </c>
      <c r="H54" s="17" t="s">
        <v>302</v>
      </c>
      <c r="I54" s="13" t="s">
        <v>46</v>
      </c>
      <c r="J54" s="13">
        <v>8</v>
      </c>
      <c r="K54" s="44">
        <f t="shared" si="4"/>
        <v>0</v>
      </c>
      <c r="L54" s="44">
        <f t="shared" si="5"/>
        <v>0</v>
      </c>
      <c r="M54" s="44"/>
      <c r="N54" s="45"/>
      <c r="O54" s="45"/>
      <c r="P54" s="45"/>
      <c r="Q54" s="45"/>
      <c r="R54" s="45"/>
      <c r="S54" s="44"/>
      <c r="T54" s="44"/>
      <c r="U54" s="44"/>
      <c r="V54" s="13" t="s">
        <v>279</v>
      </c>
      <c r="W54" s="13" t="s">
        <v>303</v>
      </c>
      <c r="X54" s="60" t="s">
        <v>304</v>
      </c>
      <c r="Y54" s="68"/>
    </row>
    <row r="55" spans="1:25" s="2" customFormat="1" ht="273" customHeight="1">
      <c r="A55" s="13">
        <v>46</v>
      </c>
      <c r="B55" s="13" t="s">
        <v>305</v>
      </c>
      <c r="C55" s="38" t="s">
        <v>306</v>
      </c>
      <c r="D55" s="13" t="s">
        <v>246</v>
      </c>
      <c r="E55" s="13" t="s">
        <v>307</v>
      </c>
      <c r="F55" s="13" t="s">
        <v>34</v>
      </c>
      <c r="G55" s="20" t="s">
        <v>308</v>
      </c>
      <c r="H55" s="39" t="s">
        <v>309</v>
      </c>
      <c r="I55" s="13" t="s">
        <v>140</v>
      </c>
      <c r="J55" s="13">
        <v>585.09</v>
      </c>
      <c r="K55" s="44">
        <f t="shared" si="4"/>
        <v>4063.813631</v>
      </c>
      <c r="L55" s="44">
        <f t="shared" si="5"/>
        <v>550.72</v>
      </c>
      <c r="M55" s="44">
        <v>550.72</v>
      </c>
      <c r="N55" s="45"/>
      <c r="O55" s="45"/>
      <c r="P55" s="45"/>
      <c r="Q55" s="45"/>
      <c r="R55" s="45"/>
      <c r="S55" s="44"/>
      <c r="T55" s="44">
        <v>3000</v>
      </c>
      <c r="U55" s="44">
        <v>513.093631</v>
      </c>
      <c r="V55" s="13" t="s">
        <v>310</v>
      </c>
      <c r="W55" s="13" t="s">
        <v>311</v>
      </c>
      <c r="X55" s="66" t="s">
        <v>312</v>
      </c>
      <c r="Y55" s="68"/>
    </row>
    <row r="56" spans="1:25" s="2" customFormat="1" ht="273" customHeight="1">
      <c r="A56" s="13">
        <v>47</v>
      </c>
      <c r="B56" s="13" t="s">
        <v>313</v>
      </c>
      <c r="C56" s="38" t="s">
        <v>314</v>
      </c>
      <c r="D56" s="13" t="s">
        <v>246</v>
      </c>
      <c r="E56" s="13" t="s">
        <v>307</v>
      </c>
      <c r="F56" s="13" t="s">
        <v>34</v>
      </c>
      <c r="G56" s="20" t="s">
        <v>315</v>
      </c>
      <c r="H56" s="39" t="s">
        <v>316</v>
      </c>
      <c r="I56" s="13" t="s">
        <v>140</v>
      </c>
      <c r="J56" s="13">
        <v>555.54</v>
      </c>
      <c r="K56" s="44">
        <f t="shared" si="4"/>
        <v>4471.76</v>
      </c>
      <c r="L56" s="44">
        <f t="shared" si="5"/>
        <v>1441.611882</v>
      </c>
      <c r="M56" s="44">
        <v>1441.611882</v>
      </c>
      <c r="N56" s="45"/>
      <c r="O56" s="45"/>
      <c r="P56" s="45"/>
      <c r="Q56" s="45"/>
      <c r="R56" s="45"/>
      <c r="S56" s="44">
        <v>30.1481180000001</v>
      </c>
      <c r="T56" s="44">
        <v>3000</v>
      </c>
      <c r="U56" s="44"/>
      <c r="V56" s="13" t="s">
        <v>310</v>
      </c>
      <c r="W56" s="13" t="s">
        <v>311</v>
      </c>
      <c r="X56" s="66" t="s">
        <v>312</v>
      </c>
      <c r="Y56" s="68"/>
    </row>
    <row r="57" spans="1:25" s="2" customFormat="1" ht="174.75" customHeight="1">
      <c r="A57" s="13">
        <v>48</v>
      </c>
      <c r="B57" s="13" t="s">
        <v>317</v>
      </c>
      <c r="C57" s="38" t="s">
        <v>318</v>
      </c>
      <c r="D57" s="13" t="s">
        <v>246</v>
      </c>
      <c r="E57" s="13" t="s">
        <v>307</v>
      </c>
      <c r="F57" s="13" t="s">
        <v>34</v>
      </c>
      <c r="G57" s="20" t="s">
        <v>319</v>
      </c>
      <c r="H57" s="39" t="s">
        <v>320</v>
      </c>
      <c r="I57" s="13" t="s">
        <v>140</v>
      </c>
      <c r="J57" s="13">
        <v>501.46</v>
      </c>
      <c r="K57" s="44">
        <f t="shared" si="4"/>
        <v>3769.62</v>
      </c>
      <c r="L57" s="44">
        <f t="shared" si="5"/>
        <v>1769.62</v>
      </c>
      <c r="M57" s="44">
        <v>1769.62</v>
      </c>
      <c r="N57" s="45"/>
      <c r="O57" s="45"/>
      <c r="P57" s="45"/>
      <c r="Q57" s="45"/>
      <c r="R57" s="45"/>
      <c r="S57" s="44"/>
      <c r="T57" s="44">
        <v>2000</v>
      </c>
      <c r="U57" s="44"/>
      <c r="V57" s="13" t="s">
        <v>310</v>
      </c>
      <c r="W57" s="13" t="s">
        <v>311</v>
      </c>
      <c r="X57" s="66" t="s">
        <v>312</v>
      </c>
      <c r="Y57" s="68"/>
    </row>
    <row r="58" spans="1:25" s="2" customFormat="1" ht="99.75" customHeight="1">
      <c r="A58" s="13">
        <v>49</v>
      </c>
      <c r="B58" s="13" t="s">
        <v>321</v>
      </c>
      <c r="C58" s="14" t="s">
        <v>322</v>
      </c>
      <c r="D58" s="13" t="s">
        <v>246</v>
      </c>
      <c r="E58" s="13" t="s">
        <v>242</v>
      </c>
      <c r="F58" s="13" t="s">
        <v>34</v>
      </c>
      <c r="G58" s="15" t="s">
        <v>323</v>
      </c>
      <c r="H58" s="17" t="s">
        <v>324</v>
      </c>
      <c r="I58" s="38" t="s">
        <v>102</v>
      </c>
      <c r="J58" s="13">
        <v>3949</v>
      </c>
      <c r="K58" s="44">
        <f t="shared" si="4"/>
        <v>355.41</v>
      </c>
      <c r="L58" s="44">
        <f t="shared" si="5"/>
        <v>355.41</v>
      </c>
      <c r="M58" s="44">
        <v>355.41</v>
      </c>
      <c r="N58" s="45"/>
      <c r="O58" s="45"/>
      <c r="P58" s="45"/>
      <c r="Q58" s="45"/>
      <c r="R58" s="45"/>
      <c r="S58" s="44"/>
      <c r="T58" s="44"/>
      <c r="U58" s="44"/>
      <c r="V58" s="13" t="s">
        <v>325</v>
      </c>
      <c r="W58" s="13" t="s">
        <v>326</v>
      </c>
      <c r="X58" s="66" t="s">
        <v>327</v>
      </c>
      <c r="Y58" s="68"/>
    </row>
    <row r="59" spans="1:25" s="2" customFormat="1" ht="99.75" customHeight="1">
      <c r="A59" s="13">
        <v>50</v>
      </c>
      <c r="B59" s="13" t="s">
        <v>328</v>
      </c>
      <c r="C59" s="14" t="s">
        <v>329</v>
      </c>
      <c r="D59" s="13" t="s">
        <v>246</v>
      </c>
      <c r="E59" s="40" t="s">
        <v>330</v>
      </c>
      <c r="F59" s="13" t="s">
        <v>34</v>
      </c>
      <c r="G59" s="15" t="s">
        <v>115</v>
      </c>
      <c r="H59" s="17" t="s">
        <v>331</v>
      </c>
      <c r="I59" s="38" t="s">
        <v>140</v>
      </c>
      <c r="J59" s="13">
        <v>5.6</v>
      </c>
      <c r="K59" s="44">
        <f t="shared" si="4"/>
        <v>373.07007</v>
      </c>
      <c r="L59" s="44">
        <f t="shared" si="5"/>
        <v>373.07007</v>
      </c>
      <c r="M59" s="44">
        <v>373.07007</v>
      </c>
      <c r="N59" s="45"/>
      <c r="O59" s="45"/>
      <c r="P59" s="45"/>
      <c r="Q59" s="45"/>
      <c r="R59" s="45"/>
      <c r="S59" s="44"/>
      <c r="T59" s="44"/>
      <c r="U59" s="44"/>
      <c r="V59" s="13" t="s">
        <v>252</v>
      </c>
      <c r="W59" s="13" t="s">
        <v>253</v>
      </c>
      <c r="X59" s="22" t="s">
        <v>332</v>
      </c>
      <c r="Y59" s="68"/>
    </row>
    <row r="60" spans="1:25" s="2" customFormat="1" ht="207" customHeight="1">
      <c r="A60" s="13">
        <v>51</v>
      </c>
      <c r="B60" s="13" t="s">
        <v>333</v>
      </c>
      <c r="C60" s="14" t="s">
        <v>334</v>
      </c>
      <c r="D60" s="13" t="s">
        <v>246</v>
      </c>
      <c r="E60" s="40" t="s">
        <v>330</v>
      </c>
      <c r="F60" s="13" t="s">
        <v>34</v>
      </c>
      <c r="G60" s="15" t="s">
        <v>335</v>
      </c>
      <c r="H60" s="17" t="s">
        <v>336</v>
      </c>
      <c r="I60" s="38" t="s">
        <v>140</v>
      </c>
      <c r="J60" s="13">
        <v>68</v>
      </c>
      <c r="K60" s="44">
        <f t="shared" si="4"/>
        <v>6200</v>
      </c>
      <c r="L60" s="44">
        <f t="shared" si="5"/>
        <v>0</v>
      </c>
      <c r="M60" s="44"/>
      <c r="N60" s="45"/>
      <c r="O60" s="45"/>
      <c r="P60" s="45"/>
      <c r="Q60" s="45"/>
      <c r="R60" s="45"/>
      <c r="S60" s="44"/>
      <c r="T60" s="44">
        <v>6200</v>
      </c>
      <c r="U60" s="44"/>
      <c r="V60" s="13" t="s">
        <v>252</v>
      </c>
      <c r="W60" s="13" t="s">
        <v>253</v>
      </c>
      <c r="X60" s="22" t="s">
        <v>337</v>
      </c>
      <c r="Y60" s="68"/>
    </row>
    <row r="61" spans="1:25" s="2" customFormat="1" ht="207" customHeight="1">
      <c r="A61" s="13">
        <v>52</v>
      </c>
      <c r="B61" s="13" t="s">
        <v>338</v>
      </c>
      <c r="C61" s="13" t="s">
        <v>339</v>
      </c>
      <c r="D61" s="13" t="s">
        <v>246</v>
      </c>
      <c r="E61" s="13" t="s">
        <v>249</v>
      </c>
      <c r="F61" s="13" t="s">
        <v>34</v>
      </c>
      <c r="G61" s="17" t="s">
        <v>340</v>
      </c>
      <c r="H61" s="15" t="s">
        <v>341</v>
      </c>
      <c r="I61" s="13" t="s">
        <v>140</v>
      </c>
      <c r="J61" s="13">
        <v>5.66</v>
      </c>
      <c r="K61" s="44">
        <f t="shared" si="4"/>
        <v>311</v>
      </c>
      <c r="L61" s="44">
        <f t="shared" si="5"/>
        <v>311</v>
      </c>
      <c r="M61" s="44">
        <v>311</v>
      </c>
      <c r="N61" s="45"/>
      <c r="O61" s="45"/>
      <c r="P61" s="44"/>
      <c r="Q61" s="44"/>
      <c r="R61" s="44"/>
      <c r="S61" s="49"/>
      <c r="T61" s="49"/>
      <c r="U61" s="49"/>
      <c r="V61" s="13" t="s">
        <v>342</v>
      </c>
      <c r="W61" s="13" t="s">
        <v>343</v>
      </c>
      <c r="X61" s="60" t="s">
        <v>344</v>
      </c>
      <c r="Y61" s="68"/>
    </row>
    <row r="62" spans="1:25" s="6" customFormat="1" ht="207" customHeight="1">
      <c r="A62" s="13">
        <v>53</v>
      </c>
      <c r="B62" s="13" t="s">
        <v>345</v>
      </c>
      <c r="C62" s="21" t="s">
        <v>346</v>
      </c>
      <c r="D62" s="13" t="s">
        <v>246</v>
      </c>
      <c r="E62" s="13" t="s">
        <v>249</v>
      </c>
      <c r="F62" s="13" t="s">
        <v>34</v>
      </c>
      <c r="G62" s="17" t="s">
        <v>347</v>
      </c>
      <c r="H62" s="22" t="s">
        <v>348</v>
      </c>
      <c r="I62" s="54" t="s">
        <v>64</v>
      </c>
      <c r="J62" s="54">
        <v>29000</v>
      </c>
      <c r="K62" s="44">
        <f t="shared" si="4"/>
        <v>315.64</v>
      </c>
      <c r="L62" s="44">
        <f t="shared" si="5"/>
        <v>315.64</v>
      </c>
      <c r="M62" s="47">
        <v>315.64</v>
      </c>
      <c r="N62" s="45"/>
      <c r="O62" s="45"/>
      <c r="P62" s="45"/>
      <c r="Q62" s="45"/>
      <c r="R62" s="45"/>
      <c r="S62" s="67"/>
      <c r="T62" s="67"/>
      <c r="U62" s="67"/>
      <c r="V62" s="13" t="s">
        <v>349</v>
      </c>
      <c r="W62" s="13" t="s">
        <v>343</v>
      </c>
      <c r="X62" s="60" t="s">
        <v>350</v>
      </c>
      <c r="Y62" s="71"/>
    </row>
    <row r="63" spans="1:25" s="6" customFormat="1" ht="207" customHeight="1">
      <c r="A63" s="13">
        <v>54</v>
      </c>
      <c r="B63" s="13" t="s">
        <v>351</v>
      </c>
      <c r="C63" s="21" t="s">
        <v>352</v>
      </c>
      <c r="D63" s="13" t="s">
        <v>246</v>
      </c>
      <c r="E63" s="13" t="s">
        <v>249</v>
      </c>
      <c r="F63" s="13" t="s">
        <v>34</v>
      </c>
      <c r="G63" s="17" t="s">
        <v>353</v>
      </c>
      <c r="H63" s="17" t="s">
        <v>354</v>
      </c>
      <c r="I63" s="13" t="s">
        <v>140</v>
      </c>
      <c r="J63" s="54">
        <v>5.76</v>
      </c>
      <c r="K63" s="44">
        <f t="shared" si="4"/>
        <v>324.5</v>
      </c>
      <c r="L63" s="44">
        <f t="shared" si="5"/>
        <v>324.5</v>
      </c>
      <c r="M63" s="47">
        <v>324.5</v>
      </c>
      <c r="N63" s="45"/>
      <c r="O63" s="45"/>
      <c r="P63" s="45"/>
      <c r="Q63" s="45"/>
      <c r="R63" s="45"/>
      <c r="S63" s="67"/>
      <c r="T63" s="67"/>
      <c r="U63" s="67"/>
      <c r="V63" s="13" t="s">
        <v>355</v>
      </c>
      <c r="W63" s="13" t="s">
        <v>343</v>
      </c>
      <c r="X63" s="60" t="s">
        <v>356</v>
      </c>
      <c r="Y63" s="71"/>
    </row>
    <row r="64" spans="1:25" s="6" customFormat="1" ht="207" customHeight="1">
      <c r="A64" s="13">
        <v>55</v>
      </c>
      <c r="B64" s="13" t="s">
        <v>357</v>
      </c>
      <c r="C64" s="21" t="s">
        <v>358</v>
      </c>
      <c r="D64" s="13" t="s">
        <v>246</v>
      </c>
      <c r="E64" s="13" t="s">
        <v>249</v>
      </c>
      <c r="F64" s="13" t="s">
        <v>34</v>
      </c>
      <c r="G64" s="17" t="s">
        <v>359</v>
      </c>
      <c r="H64" s="17" t="s">
        <v>360</v>
      </c>
      <c r="I64" s="13" t="s">
        <v>140</v>
      </c>
      <c r="J64" s="54">
        <v>6.48</v>
      </c>
      <c r="K64" s="44">
        <f t="shared" si="4"/>
        <v>340</v>
      </c>
      <c r="L64" s="44">
        <f t="shared" si="5"/>
        <v>340</v>
      </c>
      <c r="M64" s="47">
        <v>340</v>
      </c>
      <c r="N64" s="45"/>
      <c r="O64" s="45"/>
      <c r="P64" s="45"/>
      <c r="Q64" s="45"/>
      <c r="R64" s="45"/>
      <c r="S64" s="67"/>
      <c r="T64" s="67"/>
      <c r="U64" s="67"/>
      <c r="V64" s="13" t="s">
        <v>361</v>
      </c>
      <c r="W64" s="13" t="s">
        <v>343</v>
      </c>
      <c r="X64" s="60" t="s">
        <v>362</v>
      </c>
      <c r="Y64" s="71"/>
    </row>
    <row r="65" spans="1:25" s="6" customFormat="1" ht="207" customHeight="1">
      <c r="A65" s="13">
        <v>56</v>
      </c>
      <c r="B65" s="13" t="s">
        <v>363</v>
      </c>
      <c r="C65" s="21" t="s">
        <v>364</v>
      </c>
      <c r="D65" s="13" t="s">
        <v>246</v>
      </c>
      <c r="E65" s="13" t="s">
        <v>249</v>
      </c>
      <c r="F65" s="13" t="s">
        <v>34</v>
      </c>
      <c r="G65" s="17" t="s">
        <v>365</v>
      </c>
      <c r="H65" s="17" t="s">
        <v>366</v>
      </c>
      <c r="I65" s="13" t="s">
        <v>140</v>
      </c>
      <c r="J65" s="54">
        <v>2.12</v>
      </c>
      <c r="K65" s="44">
        <f t="shared" si="4"/>
        <v>85.56</v>
      </c>
      <c r="L65" s="44">
        <f t="shared" si="5"/>
        <v>85.56</v>
      </c>
      <c r="M65" s="44">
        <v>85.56</v>
      </c>
      <c r="N65" s="45"/>
      <c r="O65" s="45"/>
      <c r="P65" s="45"/>
      <c r="Q65" s="45"/>
      <c r="R65" s="45"/>
      <c r="S65" s="67"/>
      <c r="T65" s="67"/>
      <c r="U65" s="67"/>
      <c r="V65" s="13" t="s">
        <v>367</v>
      </c>
      <c r="W65" s="13" t="s">
        <v>343</v>
      </c>
      <c r="X65" s="60" t="s">
        <v>368</v>
      </c>
      <c r="Y65" s="71"/>
    </row>
    <row r="66" spans="1:25" s="6" customFormat="1" ht="207" customHeight="1">
      <c r="A66" s="13">
        <v>57</v>
      </c>
      <c r="B66" s="13" t="s">
        <v>369</v>
      </c>
      <c r="C66" s="21" t="s">
        <v>370</v>
      </c>
      <c r="D66" s="13" t="s">
        <v>246</v>
      </c>
      <c r="E66" s="13" t="s">
        <v>249</v>
      </c>
      <c r="F66" s="13" t="s">
        <v>34</v>
      </c>
      <c r="G66" s="23" t="s">
        <v>371</v>
      </c>
      <c r="H66" s="23" t="s">
        <v>372</v>
      </c>
      <c r="I66" s="13" t="s">
        <v>140</v>
      </c>
      <c r="J66" s="54">
        <v>4.33</v>
      </c>
      <c r="K66" s="44">
        <f t="shared" si="4"/>
        <v>200</v>
      </c>
      <c r="L66" s="44">
        <f t="shared" si="5"/>
        <v>200</v>
      </c>
      <c r="M66" s="47">
        <v>200</v>
      </c>
      <c r="N66" s="45"/>
      <c r="O66" s="45"/>
      <c r="P66" s="45"/>
      <c r="Q66" s="45"/>
      <c r="R66" s="45"/>
      <c r="S66" s="67"/>
      <c r="T66" s="67"/>
      <c r="U66" s="67"/>
      <c r="V66" s="13" t="s">
        <v>373</v>
      </c>
      <c r="W66" s="13" t="s">
        <v>343</v>
      </c>
      <c r="X66" s="60" t="s">
        <v>374</v>
      </c>
      <c r="Y66" s="71"/>
    </row>
    <row r="67" spans="1:25" s="6" customFormat="1" ht="207" customHeight="1">
      <c r="A67" s="13">
        <v>58</v>
      </c>
      <c r="B67" s="13" t="s">
        <v>375</v>
      </c>
      <c r="C67" s="21" t="s">
        <v>376</v>
      </c>
      <c r="D67" s="13" t="s">
        <v>246</v>
      </c>
      <c r="E67" s="13" t="s">
        <v>249</v>
      </c>
      <c r="F67" s="13" t="s">
        <v>34</v>
      </c>
      <c r="G67" s="23" t="s">
        <v>377</v>
      </c>
      <c r="H67" s="23" t="s">
        <v>378</v>
      </c>
      <c r="I67" s="13" t="s">
        <v>140</v>
      </c>
      <c r="J67" s="54">
        <v>1.47</v>
      </c>
      <c r="K67" s="44">
        <f t="shared" si="4"/>
        <v>66.7419</v>
      </c>
      <c r="L67" s="44">
        <f t="shared" si="5"/>
        <v>66.7419</v>
      </c>
      <c r="M67" s="47">
        <v>66.7419</v>
      </c>
      <c r="N67" s="45"/>
      <c r="O67" s="45"/>
      <c r="P67" s="45"/>
      <c r="Q67" s="45"/>
      <c r="R67" s="45"/>
      <c r="S67" s="67"/>
      <c r="T67" s="67"/>
      <c r="U67" s="67"/>
      <c r="V67" s="13" t="s">
        <v>379</v>
      </c>
      <c r="W67" s="13" t="s">
        <v>343</v>
      </c>
      <c r="X67" s="60" t="s">
        <v>380</v>
      </c>
      <c r="Y67" s="71"/>
    </row>
    <row r="68" spans="1:255" s="7" customFormat="1" ht="54" customHeight="1">
      <c r="A68" s="72" t="s">
        <v>381</v>
      </c>
      <c r="B68" s="72"/>
      <c r="C68" s="72" t="s">
        <v>382</v>
      </c>
      <c r="D68" s="73"/>
      <c r="E68" s="73"/>
      <c r="F68" s="73"/>
      <c r="G68" s="73"/>
      <c r="H68" s="73"/>
      <c r="I68" s="73"/>
      <c r="J68" s="73"/>
      <c r="K68" s="44">
        <v>2354.218</v>
      </c>
      <c r="L68" s="44">
        <v>2354.218</v>
      </c>
      <c r="M68" s="44">
        <v>2354.218</v>
      </c>
      <c r="N68" s="74"/>
      <c r="O68" s="74"/>
      <c r="P68" s="74"/>
      <c r="Q68" s="74"/>
      <c r="R68" s="74"/>
      <c r="S68" s="74"/>
      <c r="T68" s="74"/>
      <c r="U68" s="74"/>
      <c r="V68" s="77"/>
      <c r="W68" s="73"/>
      <c r="X68" s="78"/>
      <c r="Y68" s="73"/>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row>
    <row r="69" spans="1:25" s="2" customFormat="1" ht="99.75" customHeight="1">
      <c r="A69" s="13">
        <v>59</v>
      </c>
      <c r="B69" s="13" t="s">
        <v>383</v>
      </c>
      <c r="C69" s="14" t="s">
        <v>384</v>
      </c>
      <c r="D69" s="13" t="s">
        <v>382</v>
      </c>
      <c r="E69" s="13" t="s">
        <v>385</v>
      </c>
      <c r="F69" s="13" t="s">
        <v>34</v>
      </c>
      <c r="G69" s="15" t="s">
        <v>88</v>
      </c>
      <c r="H69" s="15" t="s">
        <v>386</v>
      </c>
      <c r="I69" s="38" t="s">
        <v>387</v>
      </c>
      <c r="J69" s="13">
        <v>1254</v>
      </c>
      <c r="K69" s="44">
        <f t="shared" si="4"/>
        <v>1504.8</v>
      </c>
      <c r="L69" s="44">
        <f t="shared" si="5"/>
        <v>1504.8</v>
      </c>
      <c r="M69" s="44">
        <v>1504.8</v>
      </c>
      <c r="N69" s="45"/>
      <c r="O69" s="45"/>
      <c r="P69" s="45"/>
      <c r="Q69" s="45"/>
      <c r="R69" s="45"/>
      <c r="S69" s="44"/>
      <c r="T69" s="44"/>
      <c r="U69" s="44"/>
      <c r="V69" s="13" t="s">
        <v>252</v>
      </c>
      <c r="W69" s="13" t="s">
        <v>253</v>
      </c>
      <c r="X69" s="17" t="s">
        <v>388</v>
      </c>
      <c r="Y69" s="68"/>
    </row>
    <row r="70" spans="1:25" s="2" customFormat="1" ht="99.75" customHeight="1">
      <c r="A70" s="13">
        <v>60</v>
      </c>
      <c r="B70" s="13" t="s">
        <v>389</v>
      </c>
      <c r="C70" s="14" t="s">
        <v>390</v>
      </c>
      <c r="D70" s="13" t="s">
        <v>382</v>
      </c>
      <c r="E70" s="13" t="s">
        <v>385</v>
      </c>
      <c r="F70" s="13" t="s">
        <v>34</v>
      </c>
      <c r="G70" s="15" t="s">
        <v>199</v>
      </c>
      <c r="H70" s="15" t="s">
        <v>391</v>
      </c>
      <c r="I70" s="38" t="s">
        <v>387</v>
      </c>
      <c r="J70" s="13">
        <v>357</v>
      </c>
      <c r="K70" s="44">
        <f t="shared" si="4"/>
        <v>694.008</v>
      </c>
      <c r="L70" s="44">
        <f t="shared" si="5"/>
        <v>694.008</v>
      </c>
      <c r="M70" s="44">
        <v>694.008</v>
      </c>
      <c r="N70" s="45"/>
      <c r="O70" s="45"/>
      <c r="P70" s="45"/>
      <c r="Q70" s="45"/>
      <c r="R70" s="45"/>
      <c r="S70" s="44"/>
      <c r="T70" s="44"/>
      <c r="U70" s="44"/>
      <c r="V70" s="13" t="s">
        <v>103</v>
      </c>
      <c r="W70" s="13" t="s">
        <v>392</v>
      </c>
      <c r="X70" s="17" t="s">
        <v>393</v>
      </c>
      <c r="Y70" s="68"/>
    </row>
    <row r="71" spans="1:25" s="2" customFormat="1" ht="99.75" customHeight="1">
      <c r="A71" s="13">
        <v>61</v>
      </c>
      <c r="B71" s="13" t="s">
        <v>394</v>
      </c>
      <c r="C71" s="14" t="s">
        <v>395</v>
      </c>
      <c r="D71" s="14" t="s">
        <v>396</v>
      </c>
      <c r="E71" s="13" t="s">
        <v>385</v>
      </c>
      <c r="F71" s="13" t="s">
        <v>34</v>
      </c>
      <c r="G71" s="15" t="s">
        <v>88</v>
      </c>
      <c r="H71" s="15" t="s">
        <v>397</v>
      </c>
      <c r="I71" s="13" t="s">
        <v>387</v>
      </c>
      <c r="J71" s="13">
        <v>3653</v>
      </c>
      <c r="K71" s="44">
        <f t="shared" si="4"/>
        <v>155.41</v>
      </c>
      <c r="L71" s="44">
        <f t="shared" si="5"/>
        <v>155.41</v>
      </c>
      <c r="M71" s="47">
        <v>155.41</v>
      </c>
      <c r="N71" s="45"/>
      <c r="O71" s="45"/>
      <c r="P71" s="45"/>
      <c r="Q71" s="45"/>
      <c r="R71" s="45"/>
      <c r="S71" s="45"/>
      <c r="T71" s="45"/>
      <c r="U71" s="45"/>
      <c r="V71" s="13" t="s">
        <v>398</v>
      </c>
      <c r="W71" s="13" t="s">
        <v>399</v>
      </c>
      <c r="X71" s="17" t="s">
        <v>400</v>
      </c>
      <c r="Y71" s="68"/>
    </row>
    <row r="72" spans="1:25" ht="57" customHeight="1">
      <c r="A72" s="12" t="s">
        <v>401</v>
      </c>
      <c r="B72" s="12"/>
      <c r="C72" s="12" t="s">
        <v>402</v>
      </c>
      <c r="D72" s="73"/>
      <c r="E72" s="73"/>
      <c r="F72" s="73"/>
      <c r="G72" s="73"/>
      <c r="H72" s="73"/>
      <c r="I72" s="73"/>
      <c r="J72" s="73"/>
      <c r="K72" s="44">
        <v>70</v>
      </c>
      <c r="L72" s="44">
        <v>70</v>
      </c>
      <c r="M72" s="75">
        <v>70</v>
      </c>
      <c r="N72" s="75"/>
      <c r="O72" s="75"/>
      <c r="P72" s="75"/>
      <c r="Q72" s="75"/>
      <c r="R72" s="75"/>
      <c r="S72" s="75"/>
      <c r="T72" s="75"/>
      <c r="U72" s="75"/>
      <c r="V72" s="73"/>
      <c r="W72" s="73"/>
      <c r="X72" s="71"/>
      <c r="Y72" s="73"/>
    </row>
    <row r="73" spans="1:25" s="2" customFormat="1" ht="99.75" customHeight="1">
      <c r="A73" s="13">
        <v>62</v>
      </c>
      <c r="B73" s="13" t="s">
        <v>403</v>
      </c>
      <c r="C73" s="14" t="s">
        <v>404</v>
      </c>
      <c r="D73" s="14" t="s">
        <v>402</v>
      </c>
      <c r="E73" s="14" t="s">
        <v>402</v>
      </c>
      <c r="F73" s="13" t="s">
        <v>34</v>
      </c>
      <c r="G73" s="15" t="s">
        <v>405</v>
      </c>
      <c r="H73" s="15" t="s">
        <v>406</v>
      </c>
      <c r="I73" s="38" t="s">
        <v>407</v>
      </c>
      <c r="J73" s="13">
        <v>1</v>
      </c>
      <c r="K73" s="44">
        <f t="shared" si="4"/>
        <v>70</v>
      </c>
      <c r="L73" s="44">
        <f t="shared" si="5"/>
        <v>70</v>
      </c>
      <c r="M73" s="44">
        <v>70</v>
      </c>
      <c r="N73" s="45"/>
      <c r="O73" s="45"/>
      <c r="P73" s="45"/>
      <c r="Q73" s="45"/>
      <c r="R73" s="45"/>
      <c r="S73" s="44"/>
      <c r="T73" s="44"/>
      <c r="U73" s="44"/>
      <c r="V73" s="13" t="s">
        <v>201</v>
      </c>
      <c r="W73" s="13" t="s">
        <v>202</v>
      </c>
      <c r="X73" s="17" t="s">
        <v>408</v>
      </c>
      <c r="Y73" s="68"/>
    </row>
    <row r="74" spans="1:25" ht="57" customHeight="1">
      <c r="A74" s="12" t="s">
        <v>409</v>
      </c>
      <c r="B74" s="12"/>
      <c r="C74" s="12" t="s">
        <v>410</v>
      </c>
      <c r="D74" s="73"/>
      <c r="E74" s="73"/>
      <c r="F74" s="73"/>
      <c r="G74" s="73"/>
      <c r="H74" s="73"/>
      <c r="I74" s="73"/>
      <c r="J74" s="73"/>
      <c r="K74" s="44">
        <f aca="true" t="shared" si="7" ref="K74:M74">K75</f>
        <v>2604.6</v>
      </c>
      <c r="L74" s="44">
        <f t="shared" si="7"/>
        <v>2604.6</v>
      </c>
      <c r="M74" s="44">
        <f t="shared" si="7"/>
        <v>2604.6</v>
      </c>
      <c r="N74" s="75"/>
      <c r="O74" s="75"/>
      <c r="P74" s="75"/>
      <c r="Q74" s="75"/>
      <c r="R74" s="75"/>
      <c r="S74" s="75"/>
      <c r="T74" s="75"/>
      <c r="U74" s="75"/>
      <c r="V74" s="73"/>
      <c r="W74" s="73"/>
      <c r="X74" s="71"/>
      <c r="Y74" s="73"/>
    </row>
    <row r="75" spans="1:25" s="2" customFormat="1" ht="99.75" customHeight="1">
      <c r="A75" s="13">
        <v>63</v>
      </c>
      <c r="B75" s="13" t="s">
        <v>411</v>
      </c>
      <c r="C75" s="13" t="s">
        <v>412</v>
      </c>
      <c r="D75" s="13" t="s">
        <v>410</v>
      </c>
      <c r="E75" s="13" t="s">
        <v>413</v>
      </c>
      <c r="F75" s="13" t="s">
        <v>34</v>
      </c>
      <c r="G75" s="17" t="s">
        <v>414</v>
      </c>
      <c r="H75" s="17" t="s">
        <v>415</v>
      </c>
      <c r="I75" s="48" t="s">
        <v>387</v>
      </c>
      <c r="J75" s="13">
        <v>10000</v>
      </c>
      <c r="K75" s="44">
        <f aca="true" t="shared" si="8" ref="K75:K79">L75+S75+T75+U75</f>
        <v>2604.6</v>
      </c>
      <c r="L75" s="44">
        <f t="shared" si="5"/>
        <v>2604.6</v>
      </c>
      <c r="M75" s="44">
        <v>2604.6</v>
      </c>
      <c r="N75" s="45"/>
      <c r="O75" s="45"/>
      <c r="P75" s="45"/>
      <c r="Q75" s="45"/>
      <c r="R75" s="45"/>
      <c r="S75" s="44"/>
      <c r="T75" s="44"/>
      <c r="U75" s="44"/>
      <c r="V75" s="13" t="s">
        <v>416</v>
      </c>
      <c r="W75" s="13" t="s">
        <v>417</v>
      </c>
      <c r="X75" s="17" t="s">
        <v>418</v>
      </c>
      <c r="Y75" s="68"/>
    </row>
    <row r="76" spans="1:25" ht="57" customHeight="1">
      <c r="A76" s="12" t="s">
        <v>419</v>
      </c>
      <c r="B76" s="12"/>
      <c r="C76" s="12" t="s">
        <v>420</v>
      </c>
      <c r="D76" s="73"/>
      <c r="E76" s="73"/>
      <c r="F76" s="73"/>
      <c r="G76" s="73"/>
      <c r="H76" s="73"/>
      <c r="I76" s="73"/>
      <c r="J76" s="73"/>
      <c r="K76" s="44">
        <f aca="true" t="shared" si="9" ref="K76:M76">K77</f>
        <v>275</v>
      </c>
      <c r="L76" s="44">
        <f t="shared" si="9"/>
        <v>275</v>
      </c>
      <c r="M76" s="44">
        <f t="shared" si="9"/>
        <v>275</v>
      </c>
      <c r="N76" s="75"/>
      <c r="O76" s="75"/>
      <c r="P76" s="75"/>
      <c r="Q76" s="75"/>
      <c r="R76" s="75"/>
      <c r="S76" s="75"/>
      <c r="T76" s="75"/>
      <c r="U76" s="75"/>
      <c r="V76" s="73"/>
      <c r="W76" s="73"/>
      <c r="X76" s="71"/>
      <c r="Y76" s="73"/>
    </row>
    <row r="77" spans="1:25" s="2" customFormat="1" ht="99.75" customHeight="1">
      <c r="A77" s="13">
        <v>64</v>
      </c>
      <c r="B77" s="13" t="s">
        <v>421</v>
      </c>
      <c r="C77" s="14" t="s">
        <v>422</v>
      </c>
      <c r="D77" s="13" t="s">
        <v>420</v>
      </c>
      <c r="E77" s="13" t="s">
        <v>420</v>
      </c>
      <c r="F77" s="13" t="s">
        <v>34</v>
      </c>
      <c r="G77" s="15" t="s">
        <v>88</v>
      </c>
      <c r="H77" s="17" t="s">
        <v>423</v>
      </c>
      <c r="I77" s="38" t="s">
        <v>424</v>
      </c>
      <c r="J77" s="13">
        <v>275</v>
      </c>
      <c r="K77" s="44">
        <f t="shared" si="8"/>
        <v>275</v>
      </c>
      <c r="L77" s="44">
        <f t="shared" si="5"/>
        <v>275</v>
      </c>
      <c r="M77" s="44">
        <v>275</v>
      </c>
      <c r="N77" s="45"/>
      <c r="O77" s="45"/>
      <c r="P77" s="45"/>
      <c r="Q77" s="45"/>
      <c r="R77" s="45"/>
      <c r="S77" s="44"/>
      <c r="T77" s="44"/>
      <c r="U77" s="44"/>
      <c r="V77" s="13" t="s">
        <v>425</v>
      </c>
      <c r="W77" s="13" t="s">
        <v>426</v>
      </c>
      <c r="X77" s="17" t="s">
        <v>427</v>
      </c>
      <c r="Y77" s="68"/>
    </row>
    <row r="78" spans="1:25" ht="57" customHeight="1">
      <c r="A78" s="12" t="s">
        <v>428</v>
      </c>
      <c r="B78" s="12"/>
      <c r="C78" s="12" t="s">
        <v>429</v>
      </c>
      <c r="D78" s="73"/>
      <c r="E78" s="73"/>
      <c r="F78" s="73"/>
      <c r="G78" s="73"/>
      <c r="H78" s="73"/>
      <c r="I78" s="73"/>
      <c r="J78" s="73"/>
      <c r="K78" s="44">
        <f aca="true" t="shared" si="10" ref="K78:O78">K79</f>
        <v>38.39946</v>
      </c>
      <c r="L78" s="44">
        <f t="shared" si="10"/>
        <v>38.39946</v>
      </c>
      <c r="M78" s="44"/>
      <c r="N78" s="44"/>
      <c r="O78" s="44">
        <f t="shared" si="10"/>
        <v>38.39946</v>
      </c>
      <c r="P78" s="75">
        <f aca="true" t="shared" si="11" ref="P78:R78">SUM(P80:P85)</f>
        <v>0</v>
      </c>
      <c r="Q78" s="75">
        <f t="shared" si="11"/>
        <v>0</v>
      </c>
      <c r="R78" s="75">
        <f t="shared" si="11"/>
        <v>0</v>
      </c>
      <c r="S78" s="75"/>
      <c r="T78" s="75"/>
      <c r="U78" s="75"/>
      <c r="V78" s="73"/>
      <c r="W78" s="73"/>
      <c r="X78" s="17"/>
      <c r="Y78" s="73"/>
    </row>
    <row r="79" spans="1:25" s="2" customFormat="1" ht="99.75" customHeight="1">
      <c r="A79" s="13">
        <v>65</v>
      </c>
      <c r="B79" s="13" t="s">
        <v>430</v>
      </c>
      <c r="C79" s="14" t="s">
        <v>431</v>
      </c>
      <c r="D79" s="13" t="s">
        <v>429</v>
      </c>
      <c r="E79" s="13" t="s">
        <v>432</v>
      </c>
      <c r="F79" s="13" t="s">
        <v>34</v>
      </c>
      <c r="G79" s="15" t="s">
        <v>88</v>
      </c>
      <c r="H79" s="17" t="s">
        <v>433</v>
      </c>
      <c r="I79" s="38" t="s">
        <v>102</v>
      </c>
      <c r="J79" s="13">
        <v>8847</v>
      </c>
      <c r="K79" s="44">
        <f t="shared" si="8"/>
        <v>38.39946</v>
      </c>
      <c r="L79" s="44">
        <f t="shared" si="5"/>
        <v>38.39946</v>
      </c>
      <c r="M79" s="44"/>
      <c r="N79" s="45"/>
      <c r="O79" s="47">
        <v>38.39946</v>
      </c>
      <c r="P79" s="45"/>
      <c r="Q79" s="45"/>
      <c r="R79" s="45"/>
      <c r="S79" s="44"/>
      <c r="T79" s="44"/>
      <c r="U79" s="44"/>
      <c r="V79" s="13" t="s">
        <v>434</v>
      </c>
      <c r="W79" s="13" t="s">
        <v>435</v>
      </c>
      <c r="X79" s="17" t="s">
        <v>436</v>
      </c>
      <c r="Y79" s="68"/>
    </row>
    <row r="80" spans="11:25" ht="58.5" customHeight="1">
      <c r="K80" s="76"/>
      <c r="X80" s="79"/>
      <c r="Y80" s="79"/>
    </row>
  </sheetData>
  <sheetProtection/>
  <protectedRanges>
    <protectedRange sqref="L5:U6" name="区域1_1"/>
    <protectedRange sqref="X11:X13" name="区域1_4"/>
    <protectedRange sqref="V11:W11" name="区域1_1_2"/>
    <protectedRange sqref="V52" name="区域1_1_1"/>
    <protectedRange sqref="X7:X15" name="区域1"/>
  </protectedRanges>
  <mergeCells count="51">
    <mergeCell ref="A1:Y1"/>
    <mergeCell ref="K2:U2"/>
    <mergeCell ref="L3:R3"/>
    <mergeCell ref="A5:C5"/>
    <mergeCell ref="A6:B6"/>
    <mergeCell ref="A45:B45"/>
    <mergeCell ref="A68:B68"/>
    <mergeCell ref="A72:B72"/>
    <mergeCell ref="A74:B74"/>
    <mergeCell ref="A76:B76"/>
    <mergeCell ref="A78:B78"/>
    <mergeCell ref="A2:A4"/>
    <mergeCell ref="A41:A43"/>
    <mergeCell ref="B2:B4"/>
    <mergeCell ref="B41:B43"/>
    <mergeCell ref="C2:C4"/>
    <mergeCell ref="C41:C43"/>
    <mergeCell ref="D2:D4"/>
    <mergeCell ref="D41:D43"/>
    <mergeCell ref="E2:E4"/>
    <mergeCell ref="E41:E43"/>
    <mergeCell ref="F2:F4"/>
    <mergeCell ref="F41:F43"/>
    <mergeCell ref="G2:G4"/>
    <mergeCell ref="G41:G43"/>
    <mergeCell ref="H2:H4"/>
    <mergeCell ref="H41:H43"/>
    <mergeCell ref="I2:I4"/>
    <mergeCell ref="I41:I43"/>
    <mergeCell ref="J2:J4"/>
    <mergeCell ref="J41:J43"/>
    <mergeCell ref="K3:K4"/>
    <mergeCell ref="K41:K43"/>
    <mergeCell ref="L41:L43"/>
    <mergeCell ref="M41:M43"/>
    <mergeCell ref="N41:N43"/>
    <mergeCell ref="O41:O43"/>
    <mergeCell ref="S3:S4"/>
    <mergeCell ref="S41:S43"/>
    <mergeCell ref="T3:T4"/>
    <mergeCell ref="T41:T43"/>
    <mergeCell ref="U3:U4"/>
    <mergeCell ref="U41:U43"/>
    <mergeCell ref="V2:V4"/>
    <mergeCell ref="V41:V43"/>
    <mergeCell ref="W2:W4"/>
    <mergeCell ref="W41:W43"/>
    <mergeCell ref="X2:X4"/>
    <mergeCell ref="X41:X43"/>
    <mergeCell ref="Y2:Y4"/>
    <mergeCell ref="Y41:Y43"/>
  </mergeCells>
  <printOptions/>
  <pageMargins left="0.59" right="0.43" top="0.55" bottom="0.47" header="0.5" footer="0.5"/>
  <pageSetup fitToHeight="0" fitToWidth="1" horizontalDpi="600" verticalDpi="600" orientation="landscape" paperSize="9" scale="34"/>
  <rowBreaks count="1" manualBreakCount="1">
    <brk id="80"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2022-10-10T12:01:00Z</dcterms:created>
  <dcterms:modified xsi:type="dcterms:W3CDTF">2023-11-28T09:48:43Z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y fmtid="{D5CDD505-2E9C-101B-9397-08002B2CF9AE}" pid="4" name="I">
    <vt:lpwstr>3DA0D14BFE4E4279BFDDFE789B655CE7</vt:lpwstr>
  </property>
  <property fmtid="{D5CDD505-2E9C-101B-9397-08002B2CF9AE}" pid="5" name="KSOReadingLayo">
    <vt:bool>true</vt:bool>
  </property>
</Properties>
</file>