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45" tabRatio="722"/>
  </bookViews>
  <sheets>
    <sheet name="2024年第一批总" sheetId="1" r:id="rId1"/>
  </sheets>
  <definedNames>
    <definedName name="_xlnm._FilterDatabase" localSheetId="0" hidden="1">'2024年第一批总'!$A$5:$XEY$81</definedName>
    <definedName name="_xlnm.Print_Area" localSheetId="0">'2024年第一批总'!$A$1:$AB$81</definedName>
    <definedName name="_xlnm.Print_Titles" localSheetId="0">'2024年第一批总'!$1:$5</definedName>
  </definedNames>
  <calcPr calcId="144525"/>
</workbook>
</file>

<file path=xl/sharedStrings.xml><?xml version="1.0" encoding="utf-8"?>
<sst xmlns="http://schemas.openxmlformats.org/spreadsheetml/2006/main" count="439">
  <si>
    <t>伽师县2024年第一批巩固拓展脱贫攻坚成果同乡村振兴有效衔接项目计划备案表</t>
  </si>
  <si>
    <t>填报单位（盖章）：中共伽师县委农村工作领导小组暨乡村振兴领导小组</t>
  </si>
  <si>
    <t>填报时间：2023年12月30日</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</si>
  <si>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</si>
  <si>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</si>
  <si>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</si>
  <si>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</si>
  <si>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</si>
  <si>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</si>
  <si>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</si>
  <si>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</si>
  <si>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</si>
  <si>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</si>
  <si>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</si>
  <si>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</si>
  <si>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</si>
  <si>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</si>
  <si>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入库时间</t>
  </si>
  <si>
    <t>审批文号</t>
  </si>
  <si>
    <t>备注</t>
  </si>
  <si>
    <t>合计</t>
  </si>
  <si>
    <t>财政衔接资金</t>
  </si>
  <si>
    <t>其他涉农
整合资金</t>
  </si>
  <si>
    <t>地方政府
债券资金</t>
  </si>
  <si>
    <t>地县资金</t>
  </si>
  <si>
    <t>其他资金</t>
  </si>
  <si>
    <t>小计</t>
  </si>
  <si>
    <t>巩固拓展脱贫攻坚成果和乡村振兴</t>
  </si>
  <si>
    <t>以工
代赈</t>
  </si>
  <si>
    <t>少数
民族
发展</t>
  </si>
  <si>
    <t>欠发达
国有
农场</t>
  </si>
  <si>
    <t>欠发达
国有
林场</t>
  </si>
  <si>
    <t>欠发达
国有
牧场</t>
  </si>
  <si>
    <t>一</t>
  </si>
  <si>
    <t>产业增收</t>
  </si>
  <si>
    <t>jsx202403</t>
  </si>
  <si>
    <t>伽师县玉代克力克乡就业创业基地建设项目</t>
  </si>
  <si>
    <t>产业发展</t>
  </si>
  <si>
    <t>市场建设和农村物流</t>
  </si>
  <si>
    <t>新建</t>
  </si>
  <si>
    <t>玉代克力克乡巴扎（5）村</t>
  </si>
  <si>
    <t>在玉代克力克乡巴扎（5）村集中连片建设乡村振兴就业创业基地，新建两层商铺，面积约1500平方米，配套上下供排水、室内外电路、变压器等电力设备、消防设备、采暖设备（空气源）、地面硬化、污水管网连接等附属设施，总投资700万元。资产归玉代克力克乡堂来恰普提(1)村、百合提(2)村、阿娜尔(3)村、多兰买里斯(6)村、买代尼亚提买里斯(7)村、英买里(11)村、英艾日克(12)村7个村集体所有。</t>
  </si>
  <si>
    <t>平方米</t>
  </si>
  <si>
    <t>玉代克力克乡人民政府</t>
  </si>
  <si>
    <t>门晓鹏</t>
  </si>
  <si>
    <t>社会效益:带动群众就业创业热情，增强商业氛围。
经济效益：增加村集体收入，预计资产收入20万元以上，带动&gt;20名脱贫人口就业。</t>
  </si>
  <si>
    <t>2023.11.4</t>
  </si>
  <si>
    <t>伽党农领项目〔2023〕10号</t>
  </si>
  <si>
    <t>中央衔接资金</t>
  </si>
  <si>
    <t>jsx202450</t>
  </si>
  <si>
    <t>伽师县巴仁镇大棚附属配套项目</t>
  </si>
  <si>
    <t>产业基地</t>
  </si>
  <si>
    <t>巴仁镇巴合其（8）村</t>
  </si>
  <si>
    <t>对巴仁镇巴合其（8）村大棚配套电力设施，购置变压器等整套配电设施，总投资25万元。</t>
  </si>
  <si>
    <t>村</t>
  </si>
  <si>
    <t>巴仁镇人民政府</t>
  </si>
  <si>
    <t>商展慧</t>
  </si>
  <si>
    <t>社会效益:完善产业基地附属设施，提高基地运行效率。
经济效益：带动&gt;40名脱贫人口就业。</t>
  </si>
  <si>
    <t>jsx202451</t>
  </si>
  <si>
    <t>伽师县古勒鲁克乡就业基地附属配套项目</t>
  </si>
  <si>
    <t>古勒鲁克乡阿勒克库勒（10）村</t>
  </si>
  <si>
    <t>对古勒鲁克乡就业创业基地完善附属配套设施，完善地坪硬化500平方米、安防设施，水电等附属设施。总投资360万元。</t>
  </si>
  <si>
    <t>古勒鲁克乡人民政府</t>
  </si>
  <si>
    <t>吴应韬</t>
  </si>
  <si>
    <t>jsx202405</t>
  </si>
  <si>
    <t>伽师县江巴孜乡产业发展基础设施配套项目</t>
  </si>
  <si>
    <t>产业园</t>
  </si>
  <si>
    <t>江巴孜乡16村、22村、24村</t>
  </si>
  <si>
    <t>为保障江巴孜乡3个村粮食作物、伽师瓜、新梅、杏子的用水安全，减少水资源浪费和群众投入，解决制约产业高质量发展的瓶颈问题，完善3条供水设施防渗改建及渠系配套建筑物，长度8.336km，设计流量1.0～0.3m³/s，计划投资916万元。
1、江巴孜乡克其克布鲁胡其（24）村1组长度1.613km，设计流量0.5～0.3m³/s，总资金177万元；
2、江巴孜乡布鲁胡其（16）村长度2.429km，设计流量0.8～0.5m³/s，总资金267万元；
3、江巴孜乡克其克江巴孜（22）村长度4.294km，设计流量1.0～0.7m³/s，总资金472万元。</t>
  </si>
  <si>
    <t>公里</t>
  </si>
  <si>
    <t>水利局、江巴孜乡人民政府</t>
  </si>
  <si>
    <t>王军辉、尚兆伟</t>
  </si>
  <si>
    <t>社会效益：完善产业基础设施，改善农业灌溉条件，促进产业发展，扶持&gt;100名脱贫人口发展产业。
经济效益:项目区农民工通过投劳获取酬金，提升家庭经济收入；通过完善基础设施，提高农产品产量，提高农户收入。</t>
  </si>
  <si>
    <t>jsx202406</t>
  </si>
  <si>
    <t>伽师县卧里托格拉克镇产业发展基础设施配套项目</t>
  </si>
  <si>
    <t>卧里托格拉克镇30村、31村</t>
  </si>
  <si>
    <t>为保障卧里托格拉克镇2个村粮食作物、伽师瓜、新梅的用水安全，减少水资源浪费和群众投入，解决制约产业高质量发展的瓶颈问题，完善2条供水设施防渗改建及渠系配套建筑物，长度7.538km，设计流量0.99～0.25m³/s，计划总投资829万元。
1、卧里托格拉克镇阿克吾斯堂（30）村长度3.556km，设计流量0.67～0.25m³/s，总资金391万元；
2、卧里托格拉克镇阿亚格阔什库勒（31）村长度3.982km，设计流量0.95～0.25m³/s，总资金438万元。</t>
  </si>
  <si>
    <t>水利局、卧里托格拉克镇人民政府</t>
  </si>
  <si>
    <t>王军辉、王新生</t>
  </si>
  <si>
    <t>jsx202407</t>
  </si>
  <si>
    <t>伽师县克孜勒博依镇产业发展基础设施配套项目</t>
  </si>
  <si>
    <t>克孜勒博依镇13村、19村、34村</t>
  </si>
  <si>
    <t>为保障克孜勒博依镇3个村粮食作物、伽师瓜、新梅的用水安全，减少水资源浪费和群众投入，解决制约产业高质量发展的瓶颈问题，完善3条供水渠系及配套建筑物，长度10.65km，设计流量0.5～0.2m³/s，计划总投资1172万元。
1、克孜勒博依镇科克通鲁克（34）村长度4.285km，设计流量0.33m³/s ，总资金471万元；
2、克孜勒博依镇却勒库勒（13）村长度3.488km，设计流量0.4～0.2m³/s，总资金384万元；
3、克孜勒博依镇坎迪尔勒克（19）村长度2.877km，设计流量0.2m³/s ，总资金317万元。</t>
  </si>
  <si>
    <t>水利局、克孜勒博依镇人民政府</t>
  </si>
  <si>
    <t>王军辉、黄龙</t>
  </si>
  <si>
    <t>社会效益：完善产业基础设施，改善农业灌溉条件，促进产业发展，扶持&gt;150名脱贫人口发展产业。
经济效益:项目区农民工通过投劳获取酬金，提升家庭经济收入；通过完善基础设施，提高农产品产量，提高农户收入。</t>
  </si>
  <si>
    <t>jsx202408</t>
  </si>
  <si>
    <t>伽师县米夏乡产业发展基础设施配套项目</t>
  </si>
  <si>
    <t>米夏乡6村、19村</t>
  </si>
  <si>
    <t>为保障米夏乡2个村粮食作物、伽师瓜、新梅的用水安全，减少水资源浪费和群众投入，解决制约产业高质量发展的瓶颈问题，完善2条供水渠系及配套建筑物，防渗长度10.096km，设计流量0.4-0.2m³/s，计划总投资1090万元。
1、米夏乡米夏（6）村长度7.046km，设计流量0.2m³/s-0.4m³/s，总资金755万元；
2、米夏乡阿亚格英温（19）村长度3.05km，设计流量0.3m³/s，总资金335万元；</t>
  </si>
  <si>
    <t>水利局、米夏乡人民政府</t>
  </si>
  <si>
    <t>王军辉、郭振</t>
  </si>
  <si>
    <t>社会效益：完善产业基础设施，改善农业灌溉条件，促进产业发展，扶持&gt;150名脱贫人口发展产业。
经济效益：项目区农民工通过投劳获取酬金，提升家庭经济收入；通过完善基础设施，提高农产品产量，提高农户收入。</t>
  </si>
  <si>
    <t>jsx202409</t>
  </si>
  <si>
    <t>伽师县和夏阿瓦提镇产业发展基础设施配套项目</t>
  </si>
  <si>
    <t xml:space="preserve">
和夏阿瓦提镇22村、37村、38村、40村
</t>
  </si>
  <si>
    <t>为保障和夏阿瓦提镇4个村粮食作物、伽师瓜、新梅的用水安全，减少水资源浪费和群众投入，解决制约产业高质量发展的瓶颈问题，完善4条供水渠系及配套建筑物，长度11.58km，设计流量0.2-0.35m3/s，计划投资1332.95万元。
1、和夏阿瓦提镇色满（22）村防渗渠 ，防渗长度1.009km，设计流量0.3m3/s ，总资金116.14万元。
2、和夏阿瓦提镇代里亚博依（37）村防渗渠 ，防渗长度4.114km，设计流量0.2m3/s，总资金473.55万元；
3、和夏阿瓦提镇排孜瓦提艾日克（40）村防渗渠 ，防渗长度4.635km，设计流量0.35m3/s ，总资金533.52万元。
4、和夏阿瓦提镇欧吐拉巴格恰（38）村防渗渠，防渗长度1.822km，设计流量0.3m3/s ，总资金209.73万元。</t>
  </si>
  <si>
    <t>水利局、和夏阿瓦提镇人民政府</t>
  </si>
  <si>
    <t>王军辉、王江锋</t>
  </si>
  <si>
    <t>jsx202410</t>
  </si>
  <si>
    <t>伽师县西克尔库勒镇产业发展基础设施配套项目</t>
  </si>
  <si>
    <t>西克尔镇8村、9村、10村</t>
  </si>
  <si>
    <t>为保障西克尔镇3个村粮食作物、伽师瓜、新梅的用水安全，减少水资源浪费和群众投入，解决制约产业高质量发展的瓶颈问题，完善3条供水渠系及配套建筑物，长度17.764km，设计流量0.26-0.82m³/s，计划投资1953万元。
1、西克尔镇尤古买希勒克（10）村、和谐（8）村4.256km，设计流量0.34m³/s-0.82m³/s，总资金468万元；
2、西克尔镇尤古买希勒克（10）村7.325km，设计流量0.28m³/s-0.7m³/s，总资金805万元；
3、西克尔镇尤古买希勒克（10）村6.183km，设计流量0.26m³/s-0.35m³/s ，总资金680万元；</t>
  </si>
  <si>
    <t>水利局、西克尔库勒镇人民政府</t>
  </si>
  <si>
    <t>王军辉、吕明江</t>
  </si>
  <si>
    <t>社会效益：完善产业基础设施，改善农业灌溉条件，促进产业发展，扶持&gt;250名脱贫人口发展产业。
经济效益:项目区农民工通过投劳获取酬金，提升家庭经济收入；通过完善基础设施，提高农产品产量，提高农户收入。</t>
  </si>
  <si>
    <t>jsx202470</t>
  </si>
  <si>
    <t>伽师县克孜勒苏乡产业发展基础设施配套项目</t>
  </si>
  <si>
    <t>克孜勒苏乡6村、8村、12村、30村、12村</t>
  </si>
  <si>
    <t>为保障克孜勒苏乡5个村粮食作物、伽师瓜、新梅的用水安全，减少水资源浪费和群众投入，解决制约产业高质量发展的瓶颈问题，完善5条11km供水渠系及配套建筑物，流量0.95-0.5m³/s，计划投资1184万元。
1、克孜勒苏乡勒格勒德玛（6）村防渗渠 ，防渗长度1.93km，设计流量0.6m³/s，总资金212万元；
2、克孜勒苏乡勒格里地玛英日克（8）村防渗渠 ，防渗长度1.45km，设计流量0.8m³/s，总资金160万元；
3、克孜勒苏乡英艾日克（12）村长度1.866km，设计流量0.5m³/s，总资金205万元；
4、克孜勒苏乡阿克托喀依（30）村长度2.014km，设计流量0.95m³/s，总资金222万元；
5、克孜勒苏乡英艾日克（12）村5.6组长度3.74km，设计流量0.5m³/s，总资金/385万元；</t>
  </si>
  <si>
    <t>王军辉、王永贤</t>
  </si>
  <si>
    <t>jsx202411</t>
  </si>
  <si>
    <t>伽师县古勒鲁克乡产业发展基础设施配套项目</t>
  </si>
  <si>
    <t>古勒鲁克乡24村</t>
  </si>
  <si>
    <t>为保障古勒鲁克乡欧吐拉拜什塔木（24）村粮食作物、伽师瓜、新梅的用水安全，减少水资源浪费和群众投入 解决制约产业高质量发展的瓶颈问题，完善供水渠系及配套建筑物4.66km，设计流量1.0～0.3m³/s ，总资金513万元。</t>
  </si>
  <si>
    <t>水利局、古勒鲁克乡人民政府</t>
  </si>
  <si>
    <t>王军辉、吴应韬</t>
  </si>
  <si>
    <t>jsx202412</t>
  </si>
  <si>
    <t>伽师县玉代克力克乡产业发展基础设施配套项目</t>
  </si>
  <si>
    <t>玉代克力克乡1村、5村、10村</t>
  </si>
  <si>
    <t>为保障玉代克力克乡2个村粮食作物、伽师瓜、石榴、新梅的用水安全，减少水资源浪费和群众投入，解决制约产业高质量发展的瓶颈问题，完善2条供水渠系及配套建筑物，长度13.766km，设计流量1-0.3m³/s，计划总投资1514万元。
1、玉代克力克乡乔拉克（10）村长度5.437km，设计流量0.95～0.4m³/s，总资金598万元；
2、玉代克力克乡堂来恰普提（1）村、巴扎（5）村长度8.329km，设计流量1.0～0.3m³/s，总资金916万元。</t>
  </si>
  <si>
    <t>水利局、玉代克力克乡人民政府</t>
  </si>
  <si>
    <t>王军辉、门晓鹏</t>
  </si>
  <si>
    <t>社会效益：完善产业基础设施，改善农业灌溉条件，促进产业发展，扶持&gt;200名脱贫人口发展产业。
经济效益:项目区农民工通过投劳获取酬金，提升家庭经济收入；通过完善基础设施，提高农产品产量，提高农户收入。</t>
  </si>
  <si>
    <t>jsx202413</t>
  </si>
  <si>
    <t>伽师县英买里镇克孜勒巴依拉克(15)村乡村道路2024年中央财政以工代赈项目</t>
  </si>
  <si>
    <t>英买里镇克孜勒巴依拉克(15)村</t>
  </si>
  <si>
    <t>在英买里镇克孜勒巴依拉克(15)村建设道路4.4公里及其附属设施，总投资242万元。</t>
  </si>
  <si>
    <t>发改委、项目涉及乡镇</t>
  </si>
  <si>
    <t>赵博，项目涉及乡镇书记、乡镇长</t>
  </si>
  <si>
    <t>社会效益：完善产业基础设施，促进产业发展，扶持&gt;100名脱贫人口发展产业。
经济效益：带动农民工通过投劳获取酬金，提升家庭经济收入。</t>
  </si>
  <si>
    <t>jsx202414</t>
  </si>
  <si>
    <t>伽师县英买里镇英阿瓦提（17）村乡村道路2024年中央财政以工代赈项目</t>
  </si>
  <si>
    <t>英买里镇英阿瓦提（17）村</t>
  </si>
  <si>
    <t>在英买里镇英阿瓦提（17）村建设道路3.96公里及其附属设施，总投资218万元。</t>
  </si>
  <si>
    <t>jsx202415</t>
  </si>
  <si>
    <t>伽师县克孜勒博依镇巴什英阿依马克（10）村乡村道路2024年中央财政以工代赈项目</t>
  </si>
  <si>
    <t>克孜勒博依镇巴什英阿依马克（10）村</t>
  </si>
  <si>
    <t>在克孜勒博依镇巴什英阿依马克（10）村建设村组道路6.63公里及其附属设施，总投资375万元。</t>
  </si>
  <si>
    <t>社会效益：完善产业基础设施，促进产业发展，扶持&gt;150名脱贫人口发展产业。
经济效益：带动农民工通过投劳获取酬金，提升家庭经济收入。</t>
  </si>
  <si>
    <t>jsx202416</t>
  </si>
  <si>
    <t>伽师县米夏乡乡村道路2024年中央财政以工代赈项目</t>
  </si>
  <si>
    <t>米夏乡江尕勒霍依拉（1）村、恰喀（2）村、琼库尔克什拉克（3）村、喀孜艾日克（4）村、托万塔尔夏村（7）村、其兰力克（8）村、伊勒提孜霍依拉（9）村、英塔木（10）村、英巴格（12）村、托格日苏村（15）村、夏合亚迪（17）村、巴什欧依托格拉克（20）村</t>
  </si>
  <si>
    <t>在米夏乡江尕勒霍依拉（1）村、恰喀（2）村、琼库尔克什拉克（3）村、喀孜艾日克（4）村、托万塔尔夏村（7）村、其兰力克（8）村、伊勒提孜霍依拉（9）村、英塔木（10）村、英巴格（12）村、托格日苏村（15）村、夏合亚迪（17）村、巴什欧依托格拉克（20）村建设道路6.63公里及附属设施 ，总投资375万元。</t>
  </si>
  <si>
    <t>jsx202417</t>
  </si>
  <si>
    <t>伽师县夏普吐勒镇乡村道路2024年中央财政以工代赈项目</t>
  </si>
  <si>
    <t>夏普吐勒镇库木墩（22）村</t>
  </si>
  <si>
    <t>在夏普吐勒镇库木墩（22）村建设道路6.63公里及附属设施，总投资375万元。</t>
  </si>
  <si>
    <t>jsx202418</t>
  </si>
  <si>
    <t>伽师县玉代克力克乡乡村道路2024年中央财政以工代赈项目</t>
  </si>
  <si>
    <t>玉代克力克乡堂来恰普提(1)村、百合提(2)村、阿娜尔(3)村、阿力囤托格拉克(4)村、巴扎(5)村、多兰买里斯(6)村、买代尼亚提买里斯(7)村、拜什喀帕(8)村、依提帕克(9)村、乔拉克(10)村、英买里(11)村、英艾日克(12)村</t>
  </si>
  <si>
    <t>在玉代克力克乡堂来恰普提(1)村、百合提(2)村、阿娜尔(3)村、阿力囤托格拉克(4)村、巴扎(5)村、多兰买里斯(6)村、买代尼亚提买里斯(7)村、拜什喀帕(8)村、依提帕克(9)村、乔拉克(10)村、英买里(11)村、英艾日克(12)村建设乡村辅道11.5公里及其附属设施，总投资390万元。</t>
  </si>
  <si>
    <t>jsx202419</t>
  </si>
  <si>
    <t>伽师县英买里镇阿亚格库木艾日克（2）村产业配套建设项目</t>
  </si>
  <si>
    <t>英买里镇2村</t>
  </si>
  <si>
    <t>英买里镇阿亚格库木艾日克（2）村配套0.35—0.5m³/S防渗渠4.373公里及其附属配套设施，总投资370万元。</t>
  </si>
  <si>
    <t>英买里镇人民政府</t>
  </si>
  <si>
    <t>罗俊</t>
  </si>
  <si>
    <t>社会效益：完善产业基础设施，促进产业发展。
经济效益：扶持&gt;800名脱贫人口发展产业。</t>
  </si>
  <si>
    <t>jsx202452</t>
  </si>
  <si>
    <t>伽师县英买里镇英买里（10）村产业配套建设项目</t>
  </si>
  <si>
    <t>英买里镇10村</t>
  </si>
  <si>
    <t>英买里镇英买里（10）村配套防渗渠2.285公里及其附属配套设施，渠道流量0.35—0.5m³/S，总投资175万元。</t>
  </si>
  <si>
    <t>jsx202453</t>
  </si>
  <si>
    <t>伽师县江巴孜乡村级产业配套项目</t>
  </si>
  <si>
    <t>江巴孜乡13村、27村</t>
  </si>
  <si>
    <t>江巴孜乡英兰干（13）村、仓（27）村配套防渗渠道4.975公里及其附属设施，渠道流量0.15-0.5m³/S，总投资398万元。</t>
  </si>
  <si>
    <t>江巴孜乡人民政府</t>
  </si>
  <si>
    <t>尚兆伟</t>
  </si>
  <si>
    <t>jsx202454</t>
  </si>
  <si>
    <t>伽师县卧里托格拉克镇乌堂（20）村产业配套项目</t>
  </si>
  <si>
    <t>卧里托格拉克镇20村</t>
  </si>
  <si>
    <t>卧里托格拉克镇乌堂（20）村建设0.2-0.7m³/S防渗渠道4.3公里及其附属设施，总投资344万元。</t>
  </si>
  <si>
    <t>卧里托格拉克镇人民政府</t>
  </si>
  <si>
    <t>王新生</t>
  </si>
  <si>
    <t>jsx202455</t>
  </si>
  <si>
    <t>伽师县克孜勒博依镇村级产业配套项目</t>
  </si>
  <si>
    <t>克孜勒博依镇18村、27村</t>
  </si>
  <si>
    <t>巴什乔拉克（18）村、恰瓦拉（27）村建设0.2m³/s防渗渠道2.204公里及其附属设施，总投资250万元。</t>
  </si>
  <si>
    <t>克孜勒博依镇人民政府</t>
  </si>
  <si>
    <t>黄龙</t>
  </si>
  <si>
    <t>jsx202456</t>
  </si>
  <si>
    <t>伽师县米夏乡村级产业配套项目</t>
  </si>
  <si>
    <t>米夏乡7村、8村</t>
  </si>
  <si>
    <t>米夏乡托万塔尔夏（7）村、其兰力克（8）村配套0.2-0.5m³/s防渗渠道4.975公里及附属设施，总投资398万元。</t>
  </si>
  <si>
    <t>米夏乡人民政府</t>
  </si>
  <si>
    <t>郭振</t>
  </si>
  <si>
    <t>jsx202457</t>
  </si>
  <si>
    <t>伽师县夏普吐勒镇央艾日克（23）村产业配套项目</t>
  </si>
  <si>
    <t>夏普吐勒镇23村</t>
  </si>
  <si>
    <t>夏普吐勒镇央艾日克（23）村配套0.5～1m³/s防渗渠道5公里及附属设施，总投资398万元。</t>
  </si>
  <si>
    <t>夏普吐勒镇人民政府</t>
  </si>
  <si>
    <t>钟玲福</t>
  </si>
  <si>
    <t>jsx202477</t>
  </si>
  <si>
    <t>伽师县和夏阿瓦提镇墩吕克(17)村产业配套项目</t>
  </si>
  <si>
    <t>和夏阿瓦提镇墩吕克(17)村</t>
  </si>
  <si>
    <t>和夏阿瓦提镇墩吕克(17)村配套流量0.62立方米/s供水渠系3.944公里，计划投资374万元。</t>
  </si>
  <si>
    <t>和夏阿瓦提镇人民政府</t>
  </si>
  <si>
    <t>王江峰</t>
  </si>
  <si>
    <t>社会效益：完善产业基础设施，促进产业发展。
经济效益：扶持&gt;80名脱贫人口发展产业。</t>
  </si>
  <si>
    <t>jsx202478</t>
  </si>
  <si>
    <t>伽师县和夏阿瓦提镇克亚克勒克（28）村产业配套项目</t>
  </si>
  <si>
    <t>和夏阿瓦提镇克亚克勒克（28）村</t>
  </si>
  <si>
    <t>和夏阿瓦提镇克亚克勒克（28）村配套流量0.99立方米/s供水渠系3.696公里，计划投资396万元。</t>
  </si>
  <si>
    <t>jsx202458</t>
  </si>
  <si>
    <t>伽师县古勒鲁克乡村级产业配套项目</t>
  </si>
  <si>
    <t>古勒鲁克乡8村、9村</t>
  </si>
  <si>
    <t>古勒鲁克乡配套0.8～1.0m³/s防渗渠道4.2公里及附属设施，其中：阿克提坎（8）村3.5公里，巴什阿勒克库勒（9）村0.7公里。总投资398万元。</t>
  </si>
  <si>
    <t>jsx202459</t>
  </si>
  <si>
    <t>伽师县玉代克力克乡英艾日克（12）村产业配套项目</t>
  </si>
  <si>
    <t>玉代克力克乡12村</t>
  </si>
  <si>
    <t>玉代克力克乡英艾日克（12）村配套0.5m³/s防渗渠道4.975公里及配套设施，总投资398万元。</t>
  </si>
  <si>
    <t>jsx202475</t>
  </si>
  <si>
    <t>伽师县铁日木乡明克什拉克（6）村产业配套项目</t>
  </si>
  <si>
    <t>铁日木乡明克什拉克（6）村</t>
  </si>
  <si>
    <t xml:space="preserve">铁日木乡明克什拉克（6）村配套0.2-0.3m³/s供水渠系3公里及其附属设施，总投资300万元。
</t>
  </si>
  <si>
    <t>铁日木乡人民政府</t>
  </si>
  <si>
    <t>王礼向</t>
  </si>
  <si>
    <t>jsx202476</t>
  </si>
  <si>
    <t>伽师县铁日木乡仓（8）村产业配套项目</t>
  </si>
  <si>
    <t>铁日木乡仓（8）村</t>
  </si>
  <si>
    <t xml:space="preserve">铁日木乡仓（8）村配套0.2-0.3m³/s供水渠系2.5公里及其附属设施，总投资250万元。
</t>
  </si>
  <si>
    <t>jsx202460</t>
  </si>
  <si>
    <t>伽师县铁日木乡恰央恰克提（9）村产业配套项目</t>
  </si>
  <si>
    <t>铁日木乡9村</t>
  </si>
  <si>
    <t>在铁日木乡恰央恰克提（9）村建设防渗渠道4.975公里及其附属设施，总投资398万元。</t>
  </si>
  <si>
    <t>jsx202461</t>
  </si>
  <si>
    <t>伽师县铁日木乡托哈艾热克（3）村产业配套项目</t>
  </si>
  <si>
    <t>铁日木乡3村</t>
  </si>
  <si>
    <t>在铁日木乡托哈艾热克（3）村建设防渗渠道4.975公里及其附属设施，总投资398万元。</t>
  </si>
  <si>
    <t>jsx202420</t>
  </si>
  <si>
    <t>伽师县2024年土地平整项目</t>
  </si>
  <si>
    <t>种植业基地</t>
  </si>
  <si>
    <t>英买里镇、江巴孜乡，卧里托格拉克镇，克孜勒博依镇，米夏乡，夏普吐勒镇，和夏阿瓦提镇，克孜勒苏乡，古勒鲁克乡，玉代克力克乡，铁日木乡，西克尔库勒镇</t>
  </si>
  <si>
    <t>在英买里镇、江巴孜乡，卧里托格拉克镇，克孜勒博依镇，米夏乡，夏普吐勒镇，和夏阿瓦提镇，克孜勒苏乡，古勒鲁克乡，玉代克力克乡，铁日木乡，西克尔库勒镇开展7万亩土地平整，投入资金5500万元。</t>
  </si>
  <si>
    <t>亩</t>
  </si>
  <si>
    <t>农业农村局、项目涉及乡镇</t>
  </si>
  <si>
    <t>艾力西尔扎提•卡米力、
项目涉及乡镇</t>
  </si>
  <si>
    <t>社会效益：解决零星土地种植效益低下问题，通过开展高标准农田建设，促进农业高质高效发展，群众满意度95%以上。
经济效益：亩均增收农作物40公斤以上，扶持&gt;1800名脱贫人口发展产业。</t>
  </si>
  <si>
    <t>jsx202422</t>
  </si>
  <si>
    <t>伽师县小额贷款贴息项目</t>
  </si>
  <si>
    <t>小额贷款贴息</t>
  </si>
  <si>
    <t>伽师县13个乡镇310个村</t>
  </si>
  <si>
    <t>对全县小额信贷17531户脱贫户、监测户进行贴息，资金2500万元。</t>
  </si>
  <si>
    <t>户</t>
  </si>
  <si>
    <t>财政局</t>
  </si>
  <si>
    <t>赵红</t>
  </si>
  <si>
    <t>社会效益：扶持脱贫户发展产业，扶持17531名脱贫人口发展产业。
经济效益：通过发展产业增加农户收入。</t>
  </si>
  <si>
    <t>jsx202423</t>
  </si>
  <si>
    <t>伽师县江巴孜乡畜禽交易市场建设项目</t>
  </si>
  <si>
    <t>畜禽交易市场</t>
  </si>
  <si>
    <t>江巴孜乡开旦木加依（10）村</t>
  </si>
  <si>
    <t>在江巴孜乡开旦木加依（10）村新建29217平方米畜禽交易市场一座。建设活畜交易棚9781.2平方米，并配套水、电、暖等附属设施。总投资1200万元。资产归村集体所有，分红不低于5%。</t>
  </si>
  <si>
    <t>座</t>
  </si>
  <si>
    <t>畜牧局、江巴孜乡人民政府</t>
  </si>
  <si>
    <t>惠学龙、乡镇党委书记、乡镇长</t>
  </si>
  <si>
    <t>社会效益：为群众牲畜交易提供有效平台，保障脱贫群众牲畜收益
经济效益：增加村集体经济收入年30万元以上，带动&gt;200名脱贫人口就业。</t>
  </si>
  <si>
    <t>jsx202424</t>
  </si>
  <si>
    <t>伽师县2024年古勒鲁克乡经济林带建设项目</t>
  </si>
  <si>
    <t>古勒鲁克乡13个村：2村、6村、12村、13村、15村、16村、17村、18村、19村、20村、21村、22村、24村</t>
  </si>
  <si>
    <t>在古勒鲁克乡13个村开展平整经济林带1445亩，铺设管网53540米，每亩2110元，总投资305万元。其中：兰干（2）村156亩；欧吐拉古勒鲁克（6）村330亩；拜什塔木（12）村162亩；尤库日拜什塔木（13）村190亩；阿亚格科克塔勒（15）村37亩；巴什阿恰勒（16）村50亩；克孜力库木（17）村19亩；堂力其（18）村50亩；科克塔勒（19）村34亩；阿克托卡依（20）村147亩；苏巴斯提（21）村220亩，塔然其（22）村20亩；欧吐拉拜什塔木（24）村30亩。</t>
  </si>
  <si>
    <t>社会效益：改善乡村人居环境，增加村庄绿化覆盖率。
经济效益：壮大村集体收入</t>
  </si>
  <si>
    <t>jsx202425</t>
  </si>
  <si>
    <t>伽师县智慧农业设施建设项目</t>
  </si>
  <si>
    <t>伽师县13个乡镇</t>
  </si>
  <si>
    <t>在13个乡镇新梅种植较集中、面积大的种植区中心位置建设35套智慧农业设备，对新梅病虫害防治等进行预防，增加新梅产量，30万元/套，总投资1050万元。其中：英买里镇4个，江巴孜乡4个，卧里托格拉克镇3个，克孜勒博依镇6个，米夏乡2个，夏普吐勒镇2个，和夏阿瓦提镇2个，克孜勒苏乡2个，古勒鲁克乡2个，玉代克力克乡2个，铁日木乡2个，巴仁镇1个，西克尔库勒镇3个，资产由气象局统一进行管理。</t>
  </si>
  <si>
    <t>套</t>
  </si>
  <si>
    <t>气象局</t>
  </si>
  <si>
    <t>徐红梅</t>
  </si>
  <si>
    <t>社会效益：完善智慧农业设施，促进作物生长科学化监测管理，提升产量与产值。
经济效益:增加农产品产量，提高农户收入，扶持&gt;2000名脱贫人口发展产业。</t>
  </si>
  <si>
    <t>jsx202426</t>
  </si>
  <si>
    <t>伽师县2024年乡村产业路建设项目</t>
  </si>
  <si>
    <t>1、铁日木乡1个村；阿亚格兰格（10）村；2、英买里镇4个村：巴格托格拉克(4)村、墩迪瓦依 (5)村、吐孜鲁克(9)村、阿亚克栏杆（14）村；3、江巴孜乡1个村：阿亚克仓（14）村；4、卧里托格拉克镇4个村：龙口(16)村、乌堂(20)村、卧里托格拉克(29)村、阿克吾斯塘(30)村；5、克孜勒博依镇1个村：托万阿热克什拉克（20）村；米夏乡；托万塔尔夏（7）村；夏普吐勒镇：托什坎拉（17）村、巴依托喀依(18)村；古勒鲁克乡1个村：巴什古勒鲁克（1）村；玉代克力克乡1个村：堂来恰普提（1）村。</t>
  </si>
  <si>
    <t>伽师县2024年乡村产业路建设项目70.66公里，投资5360万元。
1、铁日木乡阿亚格兰格（10）村产业路建设项目2.8公里，投资200万元。                      
2、英买里镇产业路建设项目4个村14.6公里，投资920万元。巴格托格拉克(4)村7.6公里、墩迪瓦依 (5)村5.4公里、吐孜鲁克(9)村0.5公里、阿亚克栏杆（14）村1.1公里。
3、江巴孜乡产业路建设项目1个村19.2公里，投资1260万元。阿亚克仓（14）村19.2公里。
4、卧里托格拉克镇产业路建设项目4个村4.76公里，投资335万元。龙口(16)村0.97公里、乌堂(20)村1.48公里、卧里托格拉克(29)村0.88公里、阿克吾斯塘(30)村1.43公里。
5、克孜勒博依镇产业路建设项目1个村8.4公里，投资700万元。托万阿热克什拉克（20）村8.4公里。
6、米夏乡产业路建设项目1个村2.4公里，投资200万元，托万塔尔夏（7）村2.438公里
7、夏普吐勒镇产业路建设项目3.4公里，投资235万元。托什坎拉（17）村1.161公里、巴依托喀依(18)村2.24公里。
8、古勒鲁克乡产业路建设项目1个村11.5公里，投资1226万元。 巴什古勒鲁克（1）村11.5公里。
9、玉代克力克乡产业路建设项目1个村3.6公里，投资284万元，堂来恰普提（1）村3.6公里。</t>
  </si>
  <si>
    <t>交通局</t>
  </si>
  <si>
    <t>刘新良</t>
  </si>
  <si>
    <t>社会效益：完善产业道路，保障道路安全，加大运输出行道路的便利。
经济效益：减少运输成本，提升产品保存质量，提升伽师新梅、伽师瓜产值，增加群众收入。</t>
  </si>
  <si>
    <t>jsx202428</t>
  </si>
  <si>
    <t>伽师县林果提质增效项目</t>
  </si>
  <si>
    <t>一、新梅提质增效
1、英买里镇20个村：库木艾日克（1）村、阿亚克库木艾日克（2）村、墩艾日克（3）村、巴格托格拉克（4）村、墩迪瓦依（5）村、克皮乃克（6）村、阿亚格克皮乃克（7）村、阿迪拉（8）村、吐孜鲁克（9）村、英买里（10）村、阿亚格英买里（11）村、卡吾力（12）村、巴什兰干（13）村、阿亚克兰干（14）村、克孜勒巴依拉克（15）村、兰帕（16）村、英阿瓦提（17）村、古再（18）村、卡日央塔克（19）村、拉依力克（20）村。
2、江巴孜乡23个村：阿克吐尔（2）村、色日克托克拉克（3)村、栏杆（4）村、萨热依塔木(5)村、科克库木(6)村、开普台巴格(7)村、艾格铁热克(8)村、依排克其(11)村、克孜勒吉依木(12)村、阿亚克仓(14)村、其维克(15)村、布鲁胡其(16)村、墩恰喀尔(17)村、吐格曼贝西(18)村、尤库日吐格曼贝西(19)村、拍什塔克(20)村、尕勒(21)村、克其克江巴孜（22）村、托万尕勒(23)村、克其克布鲁胡其(24)村、琼江巴孜(25)村、喀热喀什(26)村、仓(27)村。
3、卧里托格拉克镇13个村：塔格艾日克（1）村、乌吐拉阔什库勒（3）村、托格热克斯木（4村）、喀塔尔墩（5）村、英阔什库勒（7）村、强孜（12）村、巴希硝尔介乃克（13）村、拜什托普（17）村、盖孜乃库木（19）村、喀赞库勒（21）村、巴什阿克代尔亚（22）村、喀尕买里斯（23）村、阿亚格阿克达里亚（24）。
4、克孜勒博依镇15个村：居维其（2）村、阿热买里（4）村、克孜勒坎特（6）村、英艾日克（8）村、英阿依马克（11）村、依提帕克（15）村、阿亚格乔拉克（17）村、巴什乔拉克（18）村、坎迪尔勒克（19）村、阿热克什拉克（21）村、古力巴格（22）村、色满（23）村、阿依丁（26）村、阿容（29）村、喀拉央塔克（31）村。
5、米夏乡21个村：江尕勒霍依拉（1）村、恰喀（2）村、琼库尔克什拉克（3）村、喀孜艾日克（4）村、琼霍伊拉（5）村、米夏（6）村、托万塔尔夏（7）村、其兰力克（8）、伊勒提孜霍依拉（9）村、英塔木（10）村、尤库日塔尔夏（11）村、英巴格（12）村1、其拉克（13）村、英买里（14）村、托格日苏（15）村、吐格巴斯特（16）、夏合亚迪（17）村、巴什英温（18）村、阿亚格英温（19）村、巴什欧依托格拉克（20）村、阿亚格欧依托格拉克（21）村。
6、夏普吐勒镇23个村：1村、2村、 3村、 4村、 5村、 6村、7村、 8村、9村、11村、 12村、 13村、 14村、15村、 16村、17村、18村、 19村、 20村、 21村、 22村、 23村、 24村。
7、和夏阿瓦提镇34个村：吾斯塘博依（1）村、阿木巴尔齐（2）村、塞克孜阿代木（3）村、喀热墩（4）村、帕合塔买里斯（5）村、阿瓦提买里斯（6）村、英艾日克（7）村、伊那克克买（8）村、巴依托喀依（9）村、巴什英买里（10）村、欧吐拉英买里（11）村、墩艾日克（12）村、阿亚克英买里（13）村、夏合亚迪（14）村、夏勒克（15）村、托玛贝希（16）村、墩吕克（17）村、其日克（18）村、尕藏托格拉克（19）村、巴什巴格恰（20）村、阿亚克巴格恰（21）村、色满（22）村、喀热都维（23）村、依然（24）村、喀热萨（25）村、巴格托格拉克（26）村、阔什托玛（27）村、克亚克勒克（28）村、欧吐拉巴格恰（29）村、排孜瓦提艾日克（30）村、亚格其阿依万（31）村、光明（32）村、幸福（33）村、代里亚博依（34）村。
8、克孜勒苏乡33个村：阿克艾日克（23）村、阿克墩（35）村、阿克托喀依（30）村、阿亚格奥依塔格（37）村、阿亚格勒格勒德玛（7）村、阿亚克兰干（2）村、巴格艾日克（22）村、巴格托格拉克（15）村、巴什奥塔格（39）村、巴什栏杆（1）村、巴什勒格勒德玛（5）村、巴什温塔木（25）村、拜什塔木（26）村、古里巴什（18）村、库木巴格（3）村、库台买（14）村、兰干买里斯（10）村、勒格勒德玛（6）村、勒格里地玛央艾日克（8）村、其兰巴格（32）村、琼艾日克（20）村、塔格艾日克（17）村、托格拉克勒克（40）村、翁艾日克（19）村55户235亩、吾依塔格（38）村36户48.4亩、夏勒艾热克（21）村10户20.9亩、央艾日克（12）村、英巴格（33）村、英兰干（9）村、约勒其（16）村。
9、古勒鲁克乡22个村：巴什古勒鲁克（1）村、兰干村（2）村、古勒鲁克村（3）村、欧吐拉古勒鲁克村（6）村、阿亚克古勒鲁克（7）村、阿克提坎村（8）村、巴什阿勒克库勒村（9）村、阿勒克库勒（10）村、喀日木库木村（11）村、拜什塔木（12）村、尤库日拜什塔木村（13）村、托万拜什塔木（14）村、阿亚格科克塔勒（15）村、巴什阿恰勒村（16）村、克孜力库木村（17）村、堂力其（18）村、科克塔勒（19）村、阿克托卡依村（20）村、苏巴斯提村（21）村、塔然其村（22）村、英买里村（23）村、欧吐拉拜什塔木村（24）村。
10、玉代克力克乡10个村：堂来恰普提（1）村、百合提（2）村、阿娜尔（3）村、阿力囤托格拉克（4）村、巴扎（5）村、多兰买里斯（6）村、买代尼亚提买里斯（7）村、拜什喀帕（8）村、乔拉克（10）村、英买里（11）村。
11、巴仁镇8个村：巴仁（1）村、叶勒坎科其克（3）村、琼巴格（4）村、阿热买里（5）村、英吾斯塘博依（6）村、赛依哈纳（7）村、巴合其（8）村、托万巴仁（9）村。
12、铁日木乡12个村：铁格艾日克（1）村、霍加艾日克（2）村、托哈艾热克（3）村、巴什铁日木（4）村、阿亚格铁日木（5）村、明克什拉克（6）村、兰干（7）村、仓（8）村、恰央恰克提（9）村、阿亚格兰干（10）村、幸福（11）村、铁日木（12）村。
13、西克尔库勒镇23个村：库木库坦（1）村、克日克塔木（2）村、源泉（3）村、多来提巴格（4）村、库木科勒（5）村、博斯坦（6）村、比纳木（7）村、和谐村（8）、莫玛墩（9）村、尤古买希勒克（10）村、萨尔吾斯（11）村、阿恰勒（13）村、桥头（15）村、金瓜（16）村、胡杨（19）村、恰拉欧萨（21）村、阳光（22）村、希望（23）村、尤库日买里（24）村、夏普吐勒买里斯（25）村、苏坎阿斯特（26）村、柯尔克孜吐格（27）村、达西（28）村。
二、杏李提质增效
1、江巴孜乡8个村：色日克托克拉克（3)村、克孜勒吉依木(12)村、其维克(15)村、布鲁胡其(16)村、拍什塔克(20)村、尕勒(21)村、托万尕勒(23)村、喀热喀什(26)村。
2、卧里托格拉克镇3个村：喀塔尔墩（5）村、销尔介乃克（18）村、阿亚格阿克达里亚（24）村。
3、克孜勒博依镇3个村：吾斯塘博依（12）村、却勒库勒（13）、博迪马勒（30）村。
4、米夏乡2个村：喀孜艾日克（4）村、伊勒提孜霍依拉（9）村。
5、夏普吐勒镇9个村：1村、2村、3村、11村、15村、16村、17村、20村、22村。
6、和夏阿瓦提镇2个村：喀热墩（4）村、尕藏托格拉克（19）村。
7、克孜勒苏乡5个村：巴格艾日克（22）村、巴什温塔木（25）村、温塔木（24）村、吾依塔格（38）村、约勒其（16）村。
8、古勒鲁克乡5个村：兰干（2）村、尤库日拜什塔木（13）村、托万拜什塔木（14）村、阿亚格科克塔勒（15）村、欧吐拉拜什塔木（24）村。
9、巴仁镇3个村：巴仁（1）村、赛依哈纳（7）村、巴合其（8）村。
10、铁日木乡3个村：霍加艾日克（2）村、托哈艾热克（3）村、幸福（11）村。
三、石榴提质增效
玉代克力克乡12个村：堂来恰普提（1）村、百合提（2）村、阿娜尔（3）村、阿力囤托格拉克（4）村、巴扎（5）村、多兰买里斯（6）村、买代尼亚提买里斯（7）村、拜什喀帕（8）村、依提帕克（9）村、乔拉克（10）村、英买里（11）村、英艾日克（12）村。</t>
  </si>
  <si>
    <t>为13个乡镇14285户脱贫户、监测户种植的64355.03亩林果开展提质增效，包括补植、修剪拉枝、病虫害防治、追施有机肥（或农家肥）补助等，每亩补助700元，共计补助4504.8521万元。
一、为13个乡257个村13169脱贫户、监测户58967.38亩新梅开展提质增效，每亩补助700元，计4127.7166万元。
1、英买里镇20个村3045户23066亩：库木艾日克（1）村129户730.7亩,阿亚克库木艾日克（2）村94户713.9亩,墩艾日克（3）村126户505.8亩,巴格托格拉克（4）村94户432.5亩,墩迪瓦依（5）村165户1216亩,克皮乃克（6）村112户625.8亩,阿亚格克皮乃克（7）村157户1143亩,阿迪拉（8）村203户1693.4亩,吐孜鲁克（9）村55户333亩,英买里（10）村161户1169.2亩,阿亚格英买里（11）村204户1927.5亩,卡吾力（12）村157户1737.3亩,巴什兰干（13）村121户1037亩,阿亚克兰干（14）村226户2631.8亩,克孜勒巴依拉克（15）村166户1651.6亩,兰帕（16）村266户2154亩,英阿瓦提（17）村171户1058.5亩,古再（18）村168户714.8亩,卡日央塔克（19）村94户863亩,拉依力克（20）村176户727.2亩。
2、江巴孜乡23个村1976户6079亩：阿克吐尔（2）村64户134亩、色日克托克拉克（3)村173户550.1亩、栏杆（4）村131户371.5亩、萨热依塔木(5)村131户301亩、科克库木(6)村118户365.5亩、开普台巴格(7)村37户97亩、艾格铁热克(8)村65户157.5亩、依排克其(11)村32户87.8亩、克孜勒吉依木(12)村49户105.7亩、阿亚克仓(14)村 102户386亩、其维克(15)村53户231.5亩、布鲁胡其(16)村48户116亩、墩恰喀尔(17)村66户200.7亩、吐格曼贝西(18)村91户280.7亩、尤库日吐格曼贝西(19)村59户191亩 、拍什塔克(20)村提质增效44户144亩，尕勒(21)村65户154亩、克其克江巴孜（22）村90户245.8亩、托万尕勒(23)村206户569.5亩、克其克布鲁胡其(24)村155户546.1亩、琼江巴孜(25)村34户126.1亩、喀热喀什(26)村84户248.5亩、仓(27)村79户469亩。
3、卧里托格拉克镇13个村252户1189.4亩：塔格艾日克（1）村28户82亩，乌吐拉阔什库勒（3）村19户34.2亩，托格热克斯木（4村）65户299.9亩、喀塔尔墩（5）村1户3亩、英阔什库勒（7）村12户26亩，强孜（12）村19户94.8亩，巴希硝尔介乃克（13）村30户95.2亩，拜什托普（17）村13户54.8亩，盖孜乃库木（19）村16户102.2亩，喀赞库勒（21）村6户23.8亩、巴什阿克代尔亚（22）村13户186.5亩、喀尕买里斯（23）村10户51.5亩、阿亚格阿克达里亚（24）村20户135.5亩。
4、克孜勒博依镇15个村872户3260.2亩：居维其（2）村96户273.5亩、阿热买里（4）村57户308.5亩、克孜勒坎特（6）村64户179亩、英艾日克（8）村56户132.6亩、英阿依马克（11）村59户309.7亩、依提帕克（15）村98户533.5亩、阿亚格乔拉克（17）村47户117.8亩、巴什乔拉克（18）村34户213.5亩、坎迪尔勒克（19）村77户225亩、阿热克什拉克（21）村65户193.3亩、古力巴格（22）村25户114亩、色满（23）村50户235.5亩、阿依丁（26）村51户123.3亩、阿容（29）村12户39亩、喀拉央塔克（31）村81户262亩。
5、米夏乡21个村1608户7752.5亩：江尕勒霍依拉（1）村131户474.2亩、恰喀（2）村114户947.5亩、琼库尔克什拉克（3）村64户278.1亩、喀孜艾日克（4）村44户163.1亩、琼霍伊拉（5）村24户68.3亩、米夏（6）村64户317.1亩、托万塔尔夏（7）村20户76亩、其兰力克（8）村88户310.5亩、伊勒提孜霍依拉（9）村109户363.3亩、英塔木（10）村26户98.1亩、尤库日塔尔夏（11）村92户292.7亩、英巴格（12）村129户521亩、其拉克（13）村110户751.4亩、英买里（14）村156户1046.8亩、托格日苏（15）村69户372.8亩、吐格巴斯特（16）村104户783.3亩、夏合亚迪（17）村55户140亩、巴什英温（18）村50户151.5亩、阿亚格英温（19）村86户349.3亩、巴什欧依托格拉克（20）村40户137亩、阿亚格欧依托格拉克（21）村33户110.5亩。
6、夏普吐勒镇23个村939户939人3542.7亩：1村84户254亩、2村6户20亩、 3村26户95.3亩、 4村50户121.5亩、 5村5户21亩、 6村11户34.3亩、7村69户289.2亩、 8村17户53.2亩、9村99户664.5亩、11村7户20.5亩、 12村25户107亩、 13村14户47亩、 14村20户99亩、15村26户62.2亩、 16村97户351.2亩、17村26户84.5亩、18村95户344亩、 19村65户193.6亩、 20村28户126亩、 21村29户101.8亩、 22村29户137亩、 23村30户105.2亩、 24村81户210.7亩。
7、和夏阿瓦提镇34个村982户3209亩，其中：吾斯塘博依（1）村51户147.7亩，阿木巴尔齐（2）村27户40.5亩，塞克孜阿代木（3）村1户5亩，喀热墩（4）村26户66.5亩，帕合塔买里斯（5）村18户66亩，阿瓦提买里斯（6）村60户170亩，英艾日克（7）村5户12亩，伊那克克买（8）村6户20亩，巴依托喀依（9）村49户160.6亩，巴什英买里（10）村5户12亩，欧吐拉英买里（11）村63户147.1亩，墩艾日克（12）村38户86.4亩，阿亚克英买里（13）村55户144.2亩，夏合亚迪（14）村126户503.8亩，夏勒克（15）村39户208.5亩，托玛贝希（16）村5户13亩，墩吕克（17）村1户5亩，其日克（18）村75户508.6亩，尕藏托格拉克（19）村33户98.1亩，巴什巴格恰（20）村16户42亩，阿亚克巴格恰（21）村2户2亩，色满（22）村6户15亩，喀热都维（23）村22户92.5亩，依然（24）村24户32.5亩，喀热萨（25）村31户62.2亩，巴格托格拉克（26）村36户108亩，阔什托玛（27）村23户58.8亩，克亚克勒克（28）村15户41.6亩，欧吐拉巴格恰（29）村8户30亩，排孜瓦提艾日克（30）村22户123.8亩，亚格其阿依万（31）村20户25亩，光明（32）村15户17亩，幸福（33）村39户102.1亩；代里亚博依（34）村20户41.5亩。
8、克孜勒苏乡33个村1366户4542亩：阿克艾日克（23）村117户459.3亩、阿克墩（35）村36户228.2亩、阿克托喀依（30）村1户9亩、阿亚格奥依塔格（37）村40户73.2亩、阿亚格勒德玛（7）村29户65亩、阿亚克兰干（2）村58户215.6亩、巴格艾日克（22）村52户201.7亩、巴格托格拉克（15）村26户58亩、巴什奥塔格（39）村8户16.8亩、巴什栏杆（1）村53户172.6亩、巴什勒格勒德玛（5）村80户299.7亩、巴什温塔木（25）村71户177.7亩、拜什塔木（26）村35户101.5亩、古里巴什（18）村28户106.9亩、库木巴格（3）村29户65.3亩、库台买（14）村14户33.7亩、兰干买里斯（10）村41户132亩、勒格勒德玛（6）村74户192.9亩、勒格里地玛央艾日克（8）村19户43.6亩、其兰巴格（32）村55户167.3亩、琼艾日克（20）村14户32亩、塔格艾日克（17）村75户290.2亩、托格拉克勒克（40）村21户89.5亩、托喀依(4)村17户85亩、托库勒（36）村30户94亩、温塔木（24）村39户114.7亩、翁艾日克（19）村55户235亩、吾依塔格（38）村36户48.4亩、夏勒艾热克（21）村10户20.9亩、央艾日克（12）村56户164.4亩、英巴格（33）村86户327.2亩、英兰干（9）村32户127.7亩、约勒其（16）村29户93亩。
9、古勒鲁克乡22个村323户1015.85亩：巴什古勒鲁克（1）村13户11亩、、兰干村（2）村6户2.45亩、古勒鲁克村（3）村16户18亩、欧吐拉古勒鲁克村（6）村20户51亩、阿亚克古勒鲁克（7）村5户15亩、阿克提坎村（8）村15户38亩、巴什阿勒克库勒村（9）村16户42.2亩、阿勒克库勒（10）村10户17.8亩、喀日木库木村（11）村46户97.8亩、拜什塔木（12）村20户41亩、尤库日拜什塔木村（13）村2户40亩、托万拜什塔木（14）村6户19亩、阿亚格科克塔勒（15）村11户64.5亩、巴什阿恰勒村（16）村18户175.2亩、克孜力库木村（17）村30户153.6亩、堂力其（18）村15户46.8亩、科克塔勒（19）村17户106亩、阿克托卡依村（20）村20户26.7亩、苏巴斯提村（21）村20户24.5亩、塔然其村（22）村9户14.5亩、英买里村（23）村4户9亩、欧吐拉拜什塔木村（24）村4户1.8亩。
10、玉代克力克乡10个村129户510.8亩：堂来恰普提（1）村11户80亩、百合提（2）村4户11亩、阿娜尔（3）村30户148.5亩、阿力囤托格拉克（4）村10户28亩、巴扎（5）村4户8.5亩、多兰买里斯（6）村4户23亩、买代尼亚提买里斯（7）村2户4亩、拜什喀帕（8）村7户10.5亩、乔拉克（10）村39户149.1亩、英买里（11）村18户48.2亩。
11、巴仁镇8个村493户1285.53亩：巴仁（1）村21户27.4亩、叶勒坎科其克（3）村77户186.53亩、琼巴格（4）村95户245.2亩、阿热买里（5）村113户386亩、英吾斯塘博依（6）村46户83亩、赛依哈纳（7）村3户7.8亩、巴合其（8）村87户190.8亩、托万巴仁（9）村51户158.8亩。
12、铁日木乡12个村586户1437亩，其中：铁格艾日克（1）村56户239人158亩、霍加艾日克（2）村45户189人96亩、托哈艾热克（3）村35户161人107.5亩、巴什铁日木（4）村46户193人63.4亩、阿亚格铁日木（5）村50户227人117亩、明克什拉克（6）村50户259人141亩、兰干（7）村37户151人142亩、仓（8）村31户139人34亩、恰央恰克提（9）村124户606人383亩、阿亚格兰干（10）村11户56人71亩、幸福（11）村58户211人38亩、铁日木（12）村43户178人86.1亩。
13、西克尔库勒镇23个村598户2077.4亩：库木库坦（1）村137亩、克日克塔木（2）村36亩、源泉（3）村187.8亩、多来提巴格（4）村204亩、库木科勒（5）村34.8亩、博斯坦（6）村351亩、比纳木（7）村119.8亩、和谐村（8）210亩、莫玛墩（9）村61亩、尤古买希勒克（10）村131.1亩、萨尔吾斯（11）村67亩、阿恰勒（13）村39亩、桥头（15）村5亩、金瓜（16）村9亩、胡杨（19）村2亩、恰拉欧萨（21）村114亩、阳光（22）村45.7亩、希望（23）村29.5亩、尤库日买里（24）村188亩、夏普吐勒买里斯（25）村24.8亩、苏坎阿斯特（26）村25.2亩、柯尔克孜吐格（27）村23.2亩、达西（28）村32.5亩。
二、为10个乡42个村374户脱贫户、监测户1443.55亩杏李开展提质增效，每亩补助700元，计101.0485万元。
1、江巴孜乡8个村92户211.3亩：色日克托克拉克（3)村57户141.3亩、克孜勒吉依木(12)村3户8亩、其维克(15)村3户5亩、布鲁胡其(16)村16户25亩、拍什塔克(20)村1户2亩、尕勒(21)村5户11亩、托万尕勒(23)村5户15亩、喀热喀什(26)村2户4亩。
2、卧里托格拉克镇3个村7户26亩：喀塔尔墩（5）村2户4亩、销尔介乃克（18）村2户7亩.阿亚格阿克达里亚（24）村3户15 亩。
3、克孜勒博依镇3个村134户774.3亩：吾斯塘博依（12）村49户433.4亩、却勒库勒（13）村6户12.1亩、博迪马勒（30）村79户328.8亩。
4、米夏乡2个村20户67亩：喀孜艾日克（4）村16户44亩、伊勒提孜霍依拉（9）村4户23亩。
5、夏普吐勒镇8个村16户46.7亩：2村1户1亩、3村4户11.4亩、11村1户3亩、15村2户3.8亩、16村2户6亩、17村2户7.5亩、20村1户3亩、22村3户11亩。
6、和夏阿瓦提镇2个村2户16亩，其中：喀热墩（4）村1户14亩，尕藏托格拉克（19）村1户2亩。
7、克孜勒苏乡5个村59户192.5亩：巴格艾日克（22）村8户49亩、巴什温塔木（25）村45户130.5亩、温塔木（24）村4户7亩、吾依塔格（38）村1户2亩、约勒其（16）村1户4亩。
8、古勒鲁克乡5个村13户47.95亩：兰干（2）村1户0.15亩、尤库日拜什塔木（13）村1户35亩、托万拜什塔木（14）村4户0.45亩、阿亚格科克塔勒（15）村1户2亩、欧吐拉拜什塔木（24）村6户1.8亩。
9、巴仁镇3个村4户6.5亩：巴仁（1）村1户1亩、赛依哈纳（7）村2户4亩，巴合其（8）村1户1.5亩。
10、铁日木乡3个村27户55.3亩，其中：霍加艾日克（2）村9户36人20.4亩、托哈艾热克（3）村8户41人16亩、幸福（11）村10户54人18.9亩。
三、为玉代克力克乡12个村742户脱贫户、监测户3944.1亩石榴开展提质增效，每亩补助700元，计276.087万元。
堂来恰普提（1）村87户569.6亩、百合提（2）村41户179.2亩、阿娜尔（3）村50户228.7亩、阿力囤托格拉克（4）村85户595亩、巴扎（5）村23户94亩、多兰买里斯（6）村71户336亩、买代尼亚提买里斯（7）村70户232.9亩、拜什喀帕（8）村94户427亩、依提帕克（9）村12户44.3亩、乔拉克（10）村68户340.5</t>
  </si>
  <si>
    <t>自然资源局、项目涉及乡镇</t>
  </si>
  <si>
    <t>黎万泽、项目涉及乡镇书记、乡镇长</t>
  </si>
  <si>
    <t>社会效益：加快林果标准园建设，推动林果标准化种植。
经济效益：促进脱贫户、监测户新梅成园每亩收入3000元以上。</t>
  </si>
  <si>
    <t>jsx202474</t>
  </si>
  <si>
    <t>伽师县西克尔库勒镇轻纺产业园建设项目</t>
  </si>
  <si>
    <t>西克尔库勒镇西克尔村</t>
  </si>
  <si>
    <t>在西克尔库勒镇西克尔村新建产业园38904.18平方米，其中；厂房33463平方米，库房1620平方米，业务用房3821.18平方米，并配套供排水等附属设施，投入资金11500万元，资产归村集体所有。</t>
  </si>
  <si>
    <t>商工局</t>
  </si>
  <si>
    <t>胡晓亮</t>
  </si>
  <si>
    <t>社会效益:增强乡村产业链条，带动群众就业创业。
经济效益：增加村集体收入，预计资产收入40万元以上，带动&gt;300名脱贫人口就业。</t>
  </si>
  <si>
    <t>jsx202472</t>
  </si>
  <si>
    <t>伽师县江巴孜乡小市场建设项目</t>
  </si>
  <si>
    <t>江巴孜乡喀热喀什（26）村</t>
  </si>
  <si>
    <t>在江巴孜乡喀热喀什（26）村新建一座2层总面积1370.88平方米的小市场，并配套水、电、暖等附属设施，总投资500万元。资产归4个村所有：科克塔勒村、阿木巴尔其村、墩吕克村、库木科勒村，分红不低于5%。</t>
  </si>
  <si>
    <t>社会效益:带动群众就业创业热情，增强商业氛围。
经济效益：增加村集体收入，带动脱贫人口就业。</t>
  </si>
  <si>
    <t>jsx202473</t>
  </si>
  <si>
    <t>伽师县克孜勒苏乡2024年基础设施建设项目</t>
  </si>
  <si>
    <t>克孜勒苏乡巴扎村</t>
  </si>
  <si>
    <t>在克孜勒苏乡巴扎村新建总面积530平方米基础设施就附属配套，总资金159.42万元。资产归2个村所有：兰干买里斯（10）村、约勒其（16）村，分红不低于5%。</t>
  </si>
  <si>
    <t>克孜勒苏乡人民政府</t>
  </si>
  <si>
    <t>王永贤</t>
  </si>
  <si>
    <t>二</t>
  </si>
  <si>
    <t>乡村建设行动</t>
  </si>
  <si>
    <t>jsx202430</t>
  </si>
  <si>
    <t>伽师县2024年西克尔库勒新镇交通基础设施建设项目</t>
  </si>
  <si>
    <t>农村道路建设（通村路、通户路、小型桥梁等）</t>
  </si>
  <si>
    <t xml:space="preserve">西克尔库勒镇19个村：库木库坦（1）村、多来提巴格（4）村、库木科勒（5）村、博斯坦（6）村、比纳木（7）村、和谐（8）村、莫玛墩（9）村、萨尔吾斯（11）村、富民（12）村、阔若克（14）村、桥头（15）村、金瓜（16）村、向阳（17）村、恰拉欧萨（21）村、阳光（22）村、希望（23）村、苏坎阿斯特（26）村、柯尔克孜吐格（27）村、达西（28）村。
</t>
  </si>
  <si>
    <t>西克尔库勒新镇共修建村组道路建设41.3公里，投资3350万元。                                                                                                                           1、西克尔库勒镇村组道路22.90公里，投资1600万元。库木库坦（1）村2.4公里、库木科勒（5）村1.48公里、博斯坦（6）村2.54公里、比纳木（7）村1.6公里、和谐（8）村0.43公里、莫玛墩（9）村1.14公里、萨尔吾斯（11）村1.17公里、富民（12）村0.87公里、阔若克（14）村0.74公里、桥头（15）村1公里、金瓜（16）村0.33公里、向阳（17）村3.35公里、恰拉欧萨（21）村1.4公里、阳光（22）村0.8公里、希望（23）村0.57公里、苏坎阿斯特（26）村2.58公里、达西（28）村0.5公里。
2、西克尔库勒镇区主要连接线道路18.4公里，投资1750万元。多来提巴格（4）村9.7公里、柯尔克孜吐格（27）村8.7公里。</t>
  </si>
  <si>
    <t>社会效益：完善公共交通基础设施，保障群众出行道路安全，提高生产生活水平。完善道路里程41.3公里。
经济效益：减少群众出行成本，为群众生产生活提供便利，加强群众之间的交流。</t>
  </si>
  <si>
    <t>自治区衔接资金</t>
  </si>
  <si>
    <t>jsx202433</t>
  </si>
  <si>
    <t>伽师县农村污水处理项目</t>
  </si>
  <si>
    <t>污水处理</t>
  </si>
  <si>
    <t>和夏阿瓦提镇托玛贝希（16）村</t>
  </si>
  <si>
    <t>和夏阿瓦提镇托玛贝希（16）村污水管网建造15.44公里，一体化提升泵站3套，污水一体化处理设施1套及其他基础配套设施建设，总投资1400万元</t>
  </si>
  <si>
    <t>住建局、项目涉及乡镇</t>
  </si>
  <si>
    <t>聂太府、项目所在乡镇党委书记、乡镇长</t>
  </si>
  <si>
    <t>社会效益：完善乡村基础设施，提升乡村污水处理能力，改善脱贫人口生产生活环境。
经济效益：提升了污水处理效益，降低农民群众污水处理成本。</t>
  </si>
  <si>
    <t>jsx202435</t>
  </si>
  <si>
    <t>伽师县西克尔库勒镇西克尔村2024年自治区重点示范村建设项目</t>
  </si>
  <si>
    <t>农村基础设施、人居环境整治</t>
  </si>
  <si>
    <t>在西克尔库勒镇西克尔村建设公共厕所4座；村级供水、排水工程650米、电力设施等基础设施，总投资1155万元。援疆资金785万元用于人居环境整治和污水处理项目。</t>
  </si>
  <si>
    <t>西克尔库勒镇人民政府</t>
  </si>
  <si>
    <t>乡镇党委书记、乡镇长</t>
  </si>
  <si>
    <t>社会效益：完善乡村基础设施，提升乡村人居环境，提高乡村公共服务能力，为乡村振兴打下坚实基础。
经济效益：加强农民群众通过项目实施投劳获取酬金，提升家庭经济收入，改善&gt;200脱贫人口生产生活环境。</t>
  </si>
  <si>
    <t>自治区衔接资金304万元，地区资金66万元</t>
  </si>
  <si>
    <t>jsx202436</t>
  </si>
  <si>
    <t>伽师县江巴孜乡墩恰喀尔（17）村2024年自治区重点示范村建设项目</t>
  </si>
  <si>
    <t>江巴孜乡17村</t>
  </si>
  <si>
    <t>在江巴孜乡墩恰喀尔（17）村建设污水管网及配套设施20.65公里、天然气管网28.5公里、经济林带9.5公里、公共厕所1座、购置垃圾设施302个、商业街提升、养殖小区1座、闲置庭院整体修缮20栋、文化广场等人居环境整治、公共服务能力提升等，总投资4122.24万元，其中援疆资金2365万元，用于天然气管道、文化广场、公共服务能力提升等。</t>
  </si>
  <si>
    <t>社会效益：完善乡村基础设施，提升乡村人居环境，提高乡村公共服务能力，为乡村振兴打下坚实基础。
经济效益：加强农民群众通过项目实施投劳获取酬金，提升家庭经济收入，改善&gt;300脱贫人口生产生活环境。</t>
  </si>
  <si>
    <t>中央衔接资金1600万元</t>
  </si>
  <si>
    <t>jsx202437</t>
  </si>
  <si>
    <t>伽师县夏普吐勒镇托什坎拉（17）村2024年示范村建设项目</t>
  </si>
  <si>
    <t>夏普吐勒镇17村</t>
  </si>
  <si>
    <t>在夏普吐勒镇托什坎拉（17）村新建排水管网16公里及配套设施，公共厕所1座127平方米，经济林绿化种植25亩；购置配备垃圾分类设施120台、电商服务平台1座、进行人居环境整治等，总投资1720万元。</t>
  </si>
  <si>
    <t>jsx202438</t>
  </si>
  <si>
    <t>伽师县西克尔库勒镇西克尔村附属配套项目（一期）工程</t>
  </si>
  <si>
    <t>农村供水保障建设项目</t>
  </si>
  <si>
    <t>在西克尔村回迁房片区的巷道工程30685平方米、室外暖通工程11700米及采暖井161个、室外供排水工程供水管线6000米及其给水检查井150个、消防栓16个，排水管线7500米及其排水检查井464个、化粪池2个、室外电力工程电线缆19200米及其相关的附属配套工程、灌溉管网工程管线6800米及其相关附属工程等。总投资2660万元。其中：衔接资金1122万元用于供排水、道路工程建设。</t>
  </si>
  <si>
    <t>平
方
米</t>
  </si>
  <si>
    <t>吕明江</t>
  </si>
  <si>
    <t>社会效益：完善乡村基础设施，提升乡村人居环境，改善脱贫人口生产生活环境。
经济效益：加强农民群众通过项目实施投劳获取酬金，提升家庭经济收入，改善&gt;200脱贫人口生产生活环境。</t>
  </si>
  <si>
    <t>jsx202439</t>
  </si>
  <si>
    <t>伽师县西克尔库勒镇西克尔村附属配套项目（二期）工程</t>
  </si>
  <si>
    <t>在西克尔村空气源机房及配电室工程、巷道工程19917平方米、室外暖通工程9000米、采暖井115个、室外供排水工程供水管网5000米及其相关配套附属工程、排水管网5600米及其相关配套，附属工程室外电力工程电缆18140米及其相关配套工程、灌溉管网工程管道7700米及其相关配套附属工程、围墙及大门工程、硬化工程3600平方米等。总投资2360万元。其中：衔接资金投入1100万元用于供排水、道路工程建设。</t>
  </si>
  <si>
    <t>jsx202442</t>
  </si>
  <si>
    <t>伽师县英买里镇生活垃圾综合处置站设备采购项目</t>
  </si>
  <si>
    <t>生活垃圾处理</t>
  </si>
  <si>
    <t>英买里镇英买里（10）村</t>
  </si>
  <si>
    <t>为解决农村垃圾后续处理问题，英买里镇英买里（10）村采购日处理5吨生活垃圾处理设备1套及其相关配套设备、包含设备运输、安装、调试，资金388万元。</t>
  </si>
  <si>
    <t>罗军</t>
  </si>
  <si>
    <t>社会效益：提升乡村人居环境，解决农村垃圾堆放、填埋无法后续处理的问题。
经济效益：提升群众生活垃圾处理能力，提高处理效率，降低环境整治成本，美化人居环境。扶持&gt;20人脱贫人口参与务工，增加经济收入。</t>
  </si>
  <si>
    <t>jsx202462</t>
  </si>
  <si>
    <t>伽师县克孜勒苏乡古里巴什（18）村农村生活垃圾综合处置站设备采购项目</t>
  </si>
  <si>
    <t>克孜勒苏乡古里巴什（18）村</t>
  </si>
  <si>
    <t>为解决农村垃圾后续处理问题，克孜勒苏乡古里巴什（18）村采购日处理5吨生活垃圾处理设备1套及其相关配套设备、包含设备运输、安装、调试。建设设备用房、业务用房，资金600万元。</t>
  </si>
  <si>
    <t>jsx202463</t>
  </si>
  <si>
    <t>伽师县古勒鲁克乡阿勒克库勒（10）村农村生活垃圾综合处置站设备采购项目</t>
  </si>
  <si>
    <t>为解决农村垃圾后续处理问题，古勒鲁克乡阿勒克库勒（10）村采购日处理5吨生活垃圾处理设备1套及其相关配套设备、包含设备运输、安装、调试。建设设备用房、业务用房，资金600万元。</t>
  </si>
  <si>
    <t>jsx202464</t>
  </si>
  <si>
    <t>伽师县玉代克力克乡堂来恰普提（1）村农村生活垃圾综合处置站设备采购项目</t>
  </si>
  <si>
    <t>玉代克力克乡堂来恰普提（1）村</t>
  </si>
  <si>
    <t>为解决农村垃圾后续处理问题，玉代克力克乡堂来恰普提（1）村采购日处理5吨生活垃圾处理设备1套及其相关配套设备、包含设备运输、安装、调试。建设设备用房、业务用房，资金600万元。</t>
  </si>
  <si>
    <t>jsx202465</t>
  </si>
  <si>
    <t>伽师县西克尔库勒镇西克尔村农村生活垃圾综合处置站设备采购项目</t>
  </si>
  <si>
    <t>为解决农村垃圾后续处理问题，西克尔库勒镇西克尔村采购日处理5吨生活垃圾处理设备1套及其相关配套设备、包含设备运输、安装、调试。建设设备用房、业务用房，资金600万元。</t>
  </si>
  <si>
    <t>jsx202466</t>
  </si>
  <si>
    <t>伽师县克孜勒博依镇英艾日克（8）村入户路建设项目</t>
  </si>
  <si>
    <t>克孜勒博依镇8村</t>
  </si>
  <si>
    <t>在英艾日克（8）村完善入户路建设面积18400平方米，投资275万元。</t>
  </si>
  <si>
    <t>jsx202467</t>
  </si>
  <si>
    <t>伽师县米夏乡2024年入户路建设项目</t>
  </si>
  <si>
    <t>米夏乡2村、5村、7村、8村、9村、10村、12村、13村、19村、20村、21村</t>
  </si>
  <si>
    <t>建设入户路29400平方米，按135元/平方米计算，总投资396.9万元。</t>
  </si>
  <si>
    <t>jsx202468</t>
  </si>
  <si>
    <t>伽师县古勒鲁克乡拜什塔木（12）村农村污水处理项目</t>
  </si>
  <si>
    <t>古勒鲁克乡拜什塔木（12）村</t>
  </si>
  <si>
    <t>对古勒鲁克乡拜什塔木（12）村易地搬迁点42户集中居住区进行污水处理改造，建设污水处理池，对群众产生污水进行统一收集处理，计划投入资金120万元。</t>
  </si>
  <si>
    <t>jsx202469</t>
  </si>
  <si>
    <t>伽师县玉代克力克乡英艾日克（12）村农村污水处理项目</t>
  </si>
  <si>
    <t>玉代克力克乡英艾日克（12）村</t>
  </si>
  <si>
    <t>对玉代克力克乡英艾日克（12）村2组71户集中居住区进行污水处理改造，建设污水处理池，对群众产生污水进行统一收集处理，计划投入资金210万元。</t>
  </si>
  <si>
    <t>jsx202479</t>
  </si>
  <si>
    <t>伽师县西克尔库勒镇灾后易地重建西克尔村道路及供排水管网建设项目</t>
  </si>
  <si>
    <t>在西克尔库勒镇西克尔村建设道路总长3048米，配套给水、排水、照明等设施，4条道路两侧8米的宽幅绿化等附属工程，总投资5802万元。衔接资金945万元用于供排水等项目。</t>
  </si>
  <si>
    <t>三</t>
  </si>
  <si>
    <t>就业增收</t>
  </si>
  <si>
    <t>jsx202443</t>
  </si>
  <si>
    <t>伽师县公益性岗位补助项目</t>
  </si>
  <si>
    <t>就业项目</t>
  </si>
  <si>
    <t>公益性岗位</t>
  </si>
  <si>
    <t>对伽师县13个乡镇310个村配备公益性岗位（脱贫户及监测户）2000名，补助标准：1620元/人/月，总资金3888万元。</t>
  </si>
  <si>
    <t>人</t>
  </si>
  <si>
    <t>乡村振兴局、各乡镇</t>
  </si>
  <si>
    <t>宋昭才、涉及项目乡镇党委书记</t>
  </si>
  <si>
    <t>社会效益：增强群众参与就业积极性，扩大稳岗就业面。
经济效益：带动1400名脱贫人口就业，增加经济收入。</t>
  </si>
  <si>
    <t>jsx202444</t>
  </si>
  <si>
    <t>伽师县脱贫劳动力（含监测户）疆内（外）外出务工交通补助项目</t>
  </si>
  <si>
    <t>伽师县各乡镇</t>
  </si>
  <si>
    <t>对伽师县当年疆内（外）就业时间不少于3个月的8000名脱贫劳动力（含监测户）进行交通补助。补助标准：疆内跨地州1000元/人/年，疆外2000元/人/年，总补助1040万元。</t>
  </si>
  <si>
    <t xml:space="preserve">人 </t>
  </si>
  <si>
    <t>人社局</t>
  </si>
  <si>
    <t>张军尚</t>
  </si>
  <si>
    <t>社会效益：稳定就业面，增加群众外出务工积极性。
经济效益：带动8000名脱贫人口就业，增加经济收入。</t>
  </si>
  <si>
    <t>中央衔接资金100万元，自治区衔接资金100万元</t>
  </si>
  <si>
    <t>jsx202445</t>
  </si>
  <si>
    <t>伽师县2024年农村道路管护人员补助项目</t>
  </si>
  <si>
    <t>13个乡镇1254名护路员公益性岗位进行工资补助，每人每月1000元，计划资金1504.8万元。</t>
  </si>
  <si>
    <t>社会效益：稳定就业岗位，增加群众就业积极性。
经济效益：带动1254名脱贫人口就业，增加经济收入。</t>
  </si>
  <si>
    <t>四</t>
  </si>
  <si>
    <t>巩固三保障成果</t>
  </si>
  <si>
    <t>jsx2024447</t>
  </si>
  <si>
    <t>伽师县“雨露计划”职业教育补助项目</t>
  </si>
  <si>
    <t>享受“雨露计划+”职业教育补助</t>
  </si>
  <si>
    <t>全县13个乡镇310个村</t>
  </si>
  <si>
    <t>对疆内外在册就读中高等职业教育伽师籍脱贫户、监测户学生家庭进行补助。补助人数10000人，每人补助3000元，总资金3000万元。</t>
  </si>
  <si>
    <t>教育局</t>
  </si>
  <si>
    <t>外力·热合曼</t>
  </si>
  <si>
    <t>社会效益：资助脱贫户子女10000人参加中高职教育，强化技能学习，阻断脱贫户返贫风险。
经济效益：有效减轻群众家庭经济投入。</t>
  </si>
  <si>
    <t>五</t>
  </si>
  <si>
    <t>项目管理费</t>
  </si>
  <si>
    <t>jsx202448</t>
  </si>
  <si>
    <t>伽师县2024年项目服务费</t>
  </si>
  <si>
    <t>用于项目前期设计、评审、招标、监理以及验收等与项目管理相关支出。资金400万元。</t>
  </si>
  <si>
    <t>乡村振兴局</t>
  </si>
  <si>
    <t>宋昭才</t>
  </si>
  <si>
    <t>推动项目开展，保障项目资金规范管理与使用。</t>
  </si>
  <si>
    <t>县配套资金</t>
  </si>
  <si>
    <t>六</t>
  </si>
  <si>
    <t>其他</t>
  </si>
  <si>
    <t>jsx202449</t>
  </si>
  <si>
    <t>伽师县“健康饮茶”“送茶入户”项目</t>
  </si>
  <si>
    <t>困难群众饮用低氟茶</t>
  </si>
  <si>
    <t>为进一步做好推广低氟边销茶工作，倡导“健康饮茶”“送茶入户”，遏制饮茶型地氟病的蔓延，对伽师县9282户发放低氟边销茶，每户发放2公斤，每公斤25元，合计46.41万元。</t>
  </si>
  <si>
    <t>统战部</t>
  </si>
  <si>
    <t>陈东林</t>
  </si>
  <si>
    <t>社会效益：扩大低氟边销茶宣传范围，提高群众健康饮茶意识。
经济效益：遏制饮茶型地氟病的蔓延。</t>
  </si>
</sst>
</file>

<file path=xl/styles.xml><?xml version="1.0" encoding="utf-8"?>
<styleSheet xmlns="http://schemas.openxmlformats.org/spreadsheetml/2006/main">
  <numFmts count="7">
    <numFmt numFmtId="176" formatCode="0_ "/>
    <numFmt numFmtId="177"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8" formatCode="0.0_ "/>
  </numFmts>
  <fonts count="54">
    <font>
      <sz val="11"/>
      <color theme="1"/>
      <name val="宋体"/>
      <charset val="134"/>
      <scheme val="minor"/>
    </font>
    <font>
      <sz val="12"/>
      <color theme="1"/>
      <name val="宋体"/>
      <charset val="134"/>
      <scheme val="minor"/>
    </font>
    <font>
      <sz val="18"/>
      <color theme="1"/>
      <name val="黑体"/>
      <charset val="134"/>
    </font>
    <font>
      <sz val="20"/>
      <color theme="1"/>
      <name val="黑体"/>
      <charset val="134"/>
    </font>
    <font>
      <sz val="20"/>
      <name val="宋体"/>
      <charset val="134"/>
      <scheme val="minor"/>
    </font>
    <font>
      <sz val="11"/>
      <name val="宋体"/>
      <charset val="134"/>
      <scheme val="minor"/>
    </font>
    <font>
      <sz val="20"/>
      <color theme="1"/>
      <name val="宋体"/>
      <charset val="134"/>
      <scheme val="minor"/>
    </font>
    <font>
      <sz val="20"/>
      <name val="方正仿宋_GBK"/>
      <charset val="134"/>
    </font>
    <font>
      <sz val="20"/>
      <color theme="1"/>
      <name val="方正仿宋_GBK"/>
      <charset val="134"/>
    </font>
    <font>
      <sz val="20"/>
      <color theme="1"/>
      <name val="宋体"/>
      <charset val="134"/>
    </font>
    <font>
      <sz val="14"/>
      <color theme="1"/>
      <name val="宋体"/>
      <charset val="134"/>
      <scheme val="minor"/>
    </font>
    <font>
      <sz val="16"/>
      <color theme="1"/>
      <name val="宋体"/>
      <charset val="134"/>
      <scheme val="minor"/>
    </font>
    <font>
      <sz val="48"/>
      <name val="方正小标宋_GBK"/>
      <charset val="134"/>
    </font>
    <font>
      <sz val="18"/>
      <name val="宋体"/>
      <charset val="134"/>
      <scheme val="minor"/>
    </font>
    <font>
      <sz val="14"/>
      <name val="宋体"/>
      <charset val="134"/>
      <scheme val="minor"/>
    </font>
    <font>
      <sz val="18"/>
      <name val="黑体"/>
      <charset val="134"/>
    </font>
    <font>
      <sz val="20"/>
      <name val="黑体"/>
      <charset val="134"/>
    </font>
    <font>
      <sz val="20"/>
      <name val="宋体"/>
      <charset val="134"/>
    </font>
    <font>
      <sz val="24"/>
      <name val="宋体"/>
      <charset val="134"/>
    </font>
    <font>
      <sz val="22"/>
      <name val="宋体"/>
      <charset val="134"/>
    </font>
    <font>
      <sz val="13"/>
      <name val="宋体"/>
      <charset val="134"/>
    </font>
    <font>
      <sz val="16.5"/>
      <name val="宋体"/>
      <charset val="134"/>
    </font>
    <font>
      <sz val="24"/>
      <color theme="1"/>
      <name val="宋体"/>
      <charset val="134"/>
    </font>
    <font>
      <sz val="26"/>
      <name val="宋体"/>
      <charset val="134"/>
      <scheme val="minor"/>
    </font>
    <font>
      <sz val="16"/>
      <name val="宋体"/>
      <charset val="134"/>
    </font>
    <font>
      <sz val="16"/>
      <name val="黑体"/>
      <charset val="134"/>
    </font>
    <font>
      <sz val="18"/>
      <name val="宋体"/>
      <charset val="134"/>
    </font>
    <font>
      <sz val="16"/>
      <name val="宋体"/>
      <charset val="134"/>
      <scheme val="minor"/>
    </font>
    <font>
      <sz val="24"/>
      <name val="黑体"/>
      <charset val="134"/>
    </font>
    <font>
      <sz val="24"/>
      <name val="宋体"/>
      <charset val="134"/>
      <scheme val="minor"/>
    </font>
    <font>
      <sz val="22"/>
      <color theme="1"/>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indexed="8"/>
      <name val="宋体"/>
      <charset val="134"/>
    </font>
    <font>
      <sz val="11"/>
      <name val="宋体"/>
      <charset val="134"/>
    </font>
    <font>
      <b/>
      <sz val="11"/>
      <color theme="1"/>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sz val="10"/>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32" fillId="14" borderId="0" applyNumberFormat="0" applyBorder="0" applyAlignment="0" applyProtection="0">
      <alignment vertical="center"/>
    </xf>
    <xf numFmtId="0" fontId="36" fillId="8" borderId="7" applyNumberFormat="0" applyAlignment="0" applyProtection="0">
      <alignment vertical="center"/>
    </xf>
    <xf numFmtId="44" fontId="0" fillId="0" borderId="0" applyFont="0" applyFill="0" applyBorder="0" applyAlignment="0" applyProtection="0">
      <alignment vertical="center"/>
    </xf>
    <xf numFmtId="0" fontId="42" fillId="0" borderId="0"/>
    <xf numFmtId="0" fontId="41" fillId="0" borderId="0">
      <alignment vertical="center"/>
    </xf>
    <xf numFmtId="41" fontId="0" fillId="0" borderId="0" applyFont="0" applyFill="0" applyBorder="0" applyAlignment="0" applyProtection="0">
      <alignment vertical="center"/>
    </xf>
    <xf numFmtId="0" fontId="32" fillId="12" borderId="0" applyNumberFormat="0" applyBorder="0" applyAlignment="0" applyProtection="0">
      <alignment vertical="center"/>
    </xf>
    <xf numFmtId="0" fontId="31" fillId="4" borderId="0" applyNumberFormat="0" applyBorder="0" applyAlignment="0" applyProtection="0">
      <alignment vertical="center"/>
    </xf>
    <xf numFmtId="43" fontId="0" fillId="0" borderId="0" applyFont="0" applyFill="0" applyBorder="0" applyAlignment="0" applyProtection="0">
      <alignment vertical="center"/>
    </xf>
    <xf numFmtId="0" fontId="37" fillId="1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3" borderId="5" applyNumberFormat="0" applyFont="0" applyAlignment="0" applyProtection="0">
      <alignment vertical="center"/>
    </xf>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0" borderId="10" applyNumberFormat="0" applyFill="0" applyAlignment="0" applyProtection="0">
      <alignment vertical="center"/>
    </xf>
    <xf numFmtId="0" fontId="45" fillId="0" borderId="10" applyNumberFormat="0" applyFill="0" applyAlignment="0" applyProtection="0">
      <alignment vertical="center"/>
    </xf>
    <xf numFmtId="0" fontId="37" fillId="16" borderId="0" applyNumberFormat="0" applyBorder="0" applyAlignment="0" applyProtection="0">
      <alignment vertical="center"/>
    </xf>
    <xf numFmtId="0" fontId="40" fillId="0" borderId="11" applyNumberFormat="0" applyFill="0" applyAlignment="0" applyProtection="0">
      <alignment vertical="center"/>
    </xf>
    <xf numFmtId="0" fontId="37" fillId="19" borderId="0" applyNumberFormat="0" applyBorder="0" applyAlignment="0" applyProtection="0">
      <alignment vertical="center"/>
    </xf>
    <xf numFmtId="0" fontId="38" fillId="10" borderId="8" applyNumberFormat="0" applyAlignment="0" applyProtection="0">
      <alignment vertical="center"/>
    </xf>
    <xf numFmtId="0" fontId="49" fillId="10" borderId="7" applyNumberFormat="0" applyAlignment="0" applyProtection="0">
      <alignment vertical="center"/>
    </xf>
    <xf numFmtId="0" fontId="33" fillId="6" borderId="6" applyNumberFormat="0" applyAlignment="0" applyProtection="0">
      <alignment vertical="center"/>
    </xf>
    <xf numFmtId="0" fontId="32" fillId="32" borderId="0" applyNumberFormat="0" applyBorder="0" applyAlignment="0" applyProtection="0">
      <alignment vertical="center"/>
    </xf>
    <xf numFmtId="0" fontId="37" fillId="28" borderId="0" applyNumberFormat="0" applyBorder="0" applyAlignment="0" applyProtection="0">
      <alignment vertical="center"/>
    </xf>
    <xf numFmtId="0" fontId="50" fillId="0" borderId="12" applyNumberFormat="0" applyFill="0" applyAlignment="0" applyProtection="0">
      <alignment vertical="center"/>
    </xf>
    <xf numFmtId="0" fontId="43" fillId="0" borderId="9" applyNumberFormat="0" applyFill="0" applyAlignment="0" applyProtection="0">
      <alignment vertical="center"/>
    </xf>
    <xf numFmtId="0" fontId="51" fillId="33" borderId="0" applyNumberFormat="0" applyBorder="0" applyAlignment="0" applyProtection="0">
      <alignment vertical="center"/>
    </xf>
    <xf numFmtId="0" fontId="52" fillId="0" borderId="0">
      <alignment vertical="center"/>
    </xf>
    <xf numFmtId="0" fontId="35" fillId="7" borderId="0" applyNumberFormat="0" applyBorder="0" applyAlignment="0" applyProtection="0">
      <alignment vertical="center"/>
    </xf>
    <xf numFmtId="0" fontId="32" fillId="13" borderId="0" applyNumberFormat="0" applyBorder="0" applyAlignment="0" applyProtection="0">
      <alignment vertical="center"/>
    </xf>
    <xf numFmtId="0" fontId="37" fillId="9" borderId="0" applyNumberFormat="0" applyBorder="0" applyAlignment="0" applyProtection="0">
      <alignment vertical="center"/>
    </xf>
    <xf numFmtId="0" fontId="32" fillId="29" borderId="0" applyNumberFormat="0" applyBorder="0" applyAlignment="0" applyProtection="0">
      <alignment vertical="center"/>
    </xf>
    <xf numFmtId="0" fontId="32" fillId="5" borderId="0" applyNumberFormat="0" applyBorder="0" applyAlignment="0" applyProtection="0">
      <alignment vertical="center"/>
    </xf>
    <xf numFmtId="0" fontId="32" fillId="31" borderId="0" applyNumberFormat="0" applyBorder="0" applyAlignment="0" applyProtection="0">
      <alignment vertical="center"/>
    </xf>
    <xf numFmtId="0" fontId="32" fillId="23" borderId="0" applyNumberFormat="0" applyBorder="0" applyAlignment="0" applyProtection="0">
      <alignment vertical="center"/>
    </xf>
    <xf numFmtId="0" fontId="37" fillId="25" borderId="0" applyNumberFormat="0" applyBorder="0" applyAlignment="0" applyProtection="0">
      <alignment vertical="center"/>
    </xf>
    <xf numFmtId="0" fontId="37" fillId="27" borderId="0" applyNumberFormat="0" applyBorder="0" applyAlignment="0" applyProtection="0">
      <alignment vertical="center"/>
    </xf>
    <xf numFmtId="0" fontId="32" fillId="30" borderId="0" applyNumberFormat="0" applyBorder="0" applyAlignment="0" applyProtection="0">
      <alignment vertical="center"/>
    </xf>
    <xf numFmtId="0" fontId="32" fillId="22" borderId="0" applyNumberFormat="0" applyBorder="0" applyAlignment="0" applyProtection="0">
      <alignment vertical="center"/>
    </xf>
    <xf numFmtId="0" fontId="37" fillId="24" borderId="0" applyNumberFormat="0" applyBorder="0" applyAlignment="0" applyProtection="0">
      <alignment vertical="center"/>
    </xf>
    <xf numFmtId="0" fontId="32" fillId="11" borderId="0" applyNumberFormat="0" applyBorder="0" applyAlignment="0" applyProtection="0">
      <alignment vertical="center"/>
    </xf>
    <xf numFmtId="0" fontId="37" fillId="15" borderId="0" applyNumberFormat="0" applyBorder="0" applyAlignment="0" applyProtection="0">
      <alignment vertical="center"/>
    </xf>
    <xf numFmtId="0" fontId="37" fillId="26" borderId="0" applyNumberFormat="0" applyBorder="0" applyAlignment="0" applyProtection="0">
      <alignment vertical="center"/>
    </xf>
    <xf numFmtId="0" fontId="32" fillId="21" borderId="0" applyNumberFormat="0" applyBorder="0" applyAlignment="0" applyProtection="0">
      <alignment vertical="center"/>
    </xf>
    <xf numFmtId="0" fontId="37" fillId="18" borderId="0" applyNumberFormat="0" applyBorder="0" applyAlignment="0" applyProtection="0">
      <alignment vertical="center"/>
    </xf>
    <xf numFmtId="0" fontId="53" fillId="0" borderId="0"/>
    <xf numFmtId="0" fontId="41" fillId="0" borderId="0"/>
  </cellStyleXfs>
  <cellXfs count="98">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Alignment="1">
      <alignment horizontal="center" vertical="center" wrapText="1"/>
    </xf>
    <xf numFmtId="0" fontId="10" fillId="0" borderId="0" xfId="0" applyFont="1" applyFill="1" applyAlignment="1">
      <alignment horizontal="center" vertical="center"/>
    </xf>
    <xf numFmtId="0" fontId="5" fillId="0" borderId="0" xfId="0" applyNumberFormat="1" applyFont="1" applyFill="1" applyAlignment="1">
      <alignment horizontal="center" vertical="center"/>
    </xf>
    <xf numFmtId="0" fontId="11" fillId="0" borderId="0" xfId="0" applyFont="1" applyFill="1" applyAlignment="1">
      <alignment horizontal="left" vertical="center"/>
    </xf>
    <xf numFmtId="0" fontId="12" fillId="0" borderId="0" xfId="0" applyFont="1" applyFill="1" applyBorder="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8" fillId="0" borderId="3" xfId="0" applyFont="1" applyFill="1" applyBorder="1" applyAlignment="1">
      <alignment vertical="center" wrapText="1"/>
    </xf>
    <xf numFmtId="0" fontId="22" fillId="0" borderId="3" xfId="0" applyFont="1" applyFill="1" applyBorder="1" applyAlignment="1">
      <alignment vertical="center" wrapText="1"/>
    </xf>
    <xf numFmtId="49" fontId="18" fillId="0" borderId="3" xfId="0" applyNumberFormat="1" applyFont="1" applyFill="1" applyBorder="1" applyAlignment="1">
      <alignment horizontal="center" vertical="center" wrapText="1"/>
    </xf>
    <xf numFmtId="0" fontId="18" fillId="0" borderId="3" xfId="0" applyFont="1" applyFill="1" applyBorder="1" applyAlignment="1">
      <alignment horizontal="left" vertical="center"/>
    </xf>
    <xf numFmtId="0" fontId="12" fillId="0" borderId="0" xfId="0" applyNumberFormat="1"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14" fillId="0" borderId="0" xfId="0" applyNumberFormat="1" applyFont="1" applyFill="1" applyBorder="1" applyAlignment="1" applyProtection="1">
      <alignment horizontal="center" vertical="center"/>
      <protection locked="0"/>
    </xf>
    <xf numFmtId="0" fontId="15" fillId="0" borderId="3" xfId="0"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177" fontId="16" fillId="0" borderId="3" xfId="0" applyNumberFormat="1" applyFont="1" applyFill="1" applyBorder="1" applyAlignment="1">
      <alignment horizontal="center" vertical="center" wrapText="1"/>
    </xf>
    <xf numFmtId="177" fontId="16" fillId="2"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176" fontId="18" fillId="0" borderId="3" xfId="0" applyNumberFormat="1" applyFont="1" applyFill="1" applyBorder="1" applyAlignment="1">
      <alignment horizontal="center" vertical="center" wrapText="1"/>
    </xf>
    <xf numFmtId="177" fontId="18" fillId="0" borderId="3" xfId="0" applyNumberFormat="1" applyFont="1" applyFill="1" applyBorder="1" applyAlignment="1">
      <alignment horizontal="center" vertical="center" wrapText="1"/>
    </xf>
    <xf numFmtId="178" fontId="16" fillId="2"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3" xfId="0" applyNumberFormat="1" applyFont="1" applyFill="1" applyBorder="1" applyAlignment="1">
      <alignment horizontal="center" vertical="center"/>
    </xf>
    <xf numFmtId="177" fontId="18" fillId="0" borderId="3" xfId="0" applyNumberFormat="1" applyFont="1" applyFill="1" applyBorder="1" applyAlignment="1">
      <alignment vertical="center"/>
    </xf>
    <xf numFmtId="0" fontId="4" fillId="0" borderId="0" xfId="0" applyFont="1" applyFill="1" applyBorder="1" applyAlignment="1">
      <alignment horizontal="center" vertical="center"/>
    </xf>
    <xf numFmtId="0" fontId="17" fillId="0" borderId="3" xfId="0" applyFont="1" applyFill="1" applyBorder="1" applyAlignment="1">
      <alignment vertical="center" wrapText="1"/>
    </xf>
    <xf numFmtId="0" fontId="18" fillId="0" borderId="3" xfId="0" applyNumberFormat="1" applyFont="1" applyFill="1" applyBorder="1" applyAlignment="1">
      <alignment horizontal="center" vertical="center" wrapText="1"/>
    </xf>
    <xf numFmtId="0" fontId="4" fillId="2" borderId="3" xfId="0" applyFont="1" applyFill="1" applyBorder="1" applyAlignment="1">
      <alignment vertical="center" wrapText="1"/>
    </xf>
    <xf numFmtId="0" fontId="18" fillId="0" borderId="3" xfId="0" applyFont="1" applyFill="1" applyBorder="1">
      <alignment vertical="center"/>
    </xf>
    <xf numFmtId="0" fontId="2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12" fillId="0" borderId="0" xfId="0" applyFont="1" applyFill="1" applyBorder="1" applyAlignment="1">
      <alignment horizontal="left" vertical="center"/>
    </xf>
    <xf numFmtId="0" fontId="25" fillId="0" borderId="3" xfId="34"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31" fontId="18" fillId="0" borderId="3" xfId="0" applyNumberFormat="1" applyFont="1" applyFill="1" applyBorder="1" applyAlignment="1">
      <alignment horizontal="center" vertical="center" wrapText="1"/>
    </xf>
    <xf numFmtId="0" fontId="24" fillId="0" borderId="3"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7" fillId="2" borderId="3" xfId="0" applyFont="1" applyFill="1" applyBorder="1" applyAlignment="1">
      <alignment horizontal="left" vertical="center" wrapText="1"/>
    </xf>
    <xf numFmtId="31" fontId="24" fillId="0" borderId="3" xfId="0" applyNumberFormat="1" applyFont="1" applyFill="1" applyBorder="1" applyAlignment="1">
      <alignment horizontal="center" vertical="center" wrapText="1"/>
    </xf>
    <xf numFmtId="0" fontId="26" fillId="0" borderId="3" xfId="0" applyNumberFormat="1" applyFont="1" applyFill="1" applyBorder="1" applyAlignment="1">
      <alignment horizontal="left" vertical="center" wrapText="1"/>
    </xf>
    <xf numFmtId="0" fontId="18" fillId="2" borderId="3"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9" fillId="2" borderId="3" xfId="0" applyFont="1" applyFill="1" applyBorder="1" applyAlignment="1">
      <alignment horizontal="center" vertical="center"/>
    </xf>
    <xf numFmtId="49" fontId="18" fillId="0" borderId="3" xfId="0" applyNumberFormat="1" applyFont="1" applyFill="1" applyBorder="1" applyAlignment="1">
      <alignment horizontal="left" vertical="center" wrapText="1"/>
    </xf>
    <xf numFmtId="0" fontId="28" fillId="2" borderId="3" xfId="0" applyFont="1" applyFill="1" applyBorder="1" applyAlignment="1">
      <alignment horizontal="center" vertical="center"/>
    </xf>
    <xf numFmtId="0" fontId="18" fillId="2" borderId="3" xfId="0" applyFont="1" applyFill="1" applyBorder="1" applyAlignment="1">
      <alignment horizontal="left" vertical="center" wrapText="1"/>
    </xf>
    <xf numFmtId="0" fontId="28" fillId="2" borderId="3" xfId="0" applyFont="1" applyFill="1" applyBorder="1" applyAlignment="1">
      <alignment vertical="center" wrapText="1"/>
    </xf>
    <xf numFmtId="49" fontId="18" fillId="2" borderId="3" xfId="0" applyNumberFormat="1" applyFont="1" applyFill="1" applyBorder="1" applyAlignment="1">
      <alignment horizontal="left" vertical="center" wrapText="1"/>
    </xf>
    <xf numFmtId="0" fontId="18" fillId="2" borderId="3" xfId="0" applyFont="1" applyFill="1" applyBorder="1" applyAlignment="1">
      <alignment horizontal="center" vertical="center"/>
    </xf>
    <xf numFmtId="177" fontId="18" fillId="2" borderId="3" xfId="0" applyNumberFormat="1" applyFont="1" applyFill="1" applyBorder="1" applyAlignment="1">
      <alignment horizontal="center" vertical="center" wrapText="1"/>
    </xf>
    <xf numFmtId="0" fontId="18" fillId="2" borderId="3" xfId="0" applyNumberFormat="1" applyFont="1" applyFill="1" applyBorder="1" applyAlignment="1">
      <alignment horizontal="center" vertical="center" wrapText="1"/>
    </xf>
    <xf numFmtId="0" fontId="27" fillId="0" borderId="0" xfId="0" applyNumberFormat="1" applyFont="1" applyFill="1" applyAlignment="1">
      <alignment horizontal="center" vertical="center"/>
    </xf>
    <xf numFmtId="0" fontId="30" fillId="0" borderId="0" xfId="0" applyFont="1" applyFill="1" applyAlignment="1">
      <alignment horizontal="center" vertical="center"/>
    </xf>
    <xf numFmtId="0" fontId="17" fillId="2" borderId="3" xfId="0" applyFont="1" applyFill="1" applyBorder="1" applyAlignment="1">
      <alignment vertical="center" wrapText="1"/>
    </xf>
    <xf numFmtId="0" fontId="4" fillId="2" borderId="3" xfId="0" applyFont="1" applyFill="1" applyBorder="1" applyAlignment="1">
      <alignment horizontal="center" vertical="center"/>
    </xf>
    <xf numFmtId="0" fontId="4" fillId="2" borderId="3" xfId="0" applyFont="1" applyFill="1" applyBorder="1" applyAlignment="1">
      <alignment vertical="center"/>
    </xf>
    <xf numFmtId="176" fontId="18" fillId="2" borderId="3" xfId="0" applyNumberFormat="1" applyFont="1" applyFill="1" applyBorder="1" applyAlignment="1">
      <alignment horizontal="center" vertical="center" wrapText="1"/>
    </xf>
    <xf numFmtId="0" fontId="13" fillId="2" borderId="3" xfId="0" applyFont="1" applyFill="1" applyBorder="1" applyAlignment="1">
      <alignment horizontal="left" vertical="center"/>
    </xf>
    <xf numFmtId="0" fontId="27" fillId="2" borderId="3" xfId="0" applyFont="1" applyFill="1" applyBorder="1" applyAlignment="1">
      <alignment horizontal="left" vertical="center"/>
    </xf>
    <xf numFmtId="0" fontId="26" fillId="2" borderId="3"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7" fillId="2" borderId="3"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_2020年财政预算内" xfId="5"/>
    <cellStyle name="常规 13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2 4" xfId="53"/>
  </cellStyles>
  <tableStyles count="0" defaultTableStyle="TableStyleMedium2"/>
  <colors>
    <mruColors>
      <color rgb="00FF0000"/>
      <color rgb="00000000"/>
      <color rgb="00FFFF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76200</xdr:colOff>
      <xdr:row>0</xdr:row>
      <xdr:rowOff>219075</xdr:rowOff>
    </xdr:to>
    <xdr:sp>
      <xdr:nvSpPr>
        <xdr:cNvPr id="2"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8"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9"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0"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1"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2"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3"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4"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5"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6"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7"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8"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9"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0"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1"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2"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3"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4"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5"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6"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7"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8"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9"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0"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1"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2"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3"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4"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5"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6"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7"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8"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9"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0"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1"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2"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3"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4"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5"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6"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7"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8"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9"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0"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1"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2"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3"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4"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5"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6"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7"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8"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9"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0"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1"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2"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3"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4"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5"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6"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7"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8"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9"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0"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1"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2"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3"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4"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5"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6"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7"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8"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9"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80"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81" name="Text Box 82"/>
        <xdr:cNvSpPr txBox="1"/>
      </xdr:nvSpPr>
      <xdr:spPr>
        <a:xfrm>
          <a:off x="0" y="0"/>
          <a:ext cx="76200" cy="2165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83"/>
  <sheetViews>
    <sheetView tabSelected="1" view="pageBreakPreview" zoomScale="40" zoomScaleNormal="20" zoomScaleSheetLayoutView="40" workbookViewId="0">
      <pane xSplit="4" ySplit="6" topLeftCell="E64" activePane="bottomRight" state="frozen"/>
      <selection/>
      <selection pane="topRight"/>
      <selection pane="bottomLeft"/>
      <selection pane="bottomRight" activeCell="A1" sqref="A1:AB1"/>
    </sheetView>
  </sheetViews>
  <sheetFormatPr defaultColWidth="7" defaultRowHeight="59" customHeight="1"/>
  <cols>
    <col min="1" max="1" width="10.625" style="1" customWidth="1"/>
    <col min="2" max="2" width="11.875" style="1" customWidth="1"/>
    <col min="3" max="3" width="36" style="14" customWidth="1"/>
    <col min="4" max="4" width="9.06666666666667" style="1" customWidth="1"/>
    <col min="5" max="5" width="13.5" style="1" customWidth="1"/>
    <col min="6" max="6" width="7.575" style="1" customWidth="1"/>
    <col min="7" max="7" width="80.5" style="1" customWidth="1"/>
    <col min="8" max="8" width="217.5" style="1" customWidth="1"/>
    <col min="9" max="9" width="8.66666666666667" style="15" customWidth="1"/>
    <col min="10" max="10" width="21" style="15" customWidth="1"/>
    <col min="11" max="11" width="18.5" style="1" customWidth="1"/>
    <col min="12" max="13" width="24.0583333333333" style="1" customWidth="1"/>
    <col min="14" max="14" width="16.5" style="16" customWidth="1"/>
    <col min="15" max="15" width="22.1833333333333" style="16" customWidth="1"/>
    <col min="16" max="17" width="13.9583333333333" style="16" customWidth="1"/>
    <col min="18" max="18" width="10.75" style="16" customWidth="1"/>
    <col min="19" max="19" width="10.75" style="1" customWidth="1"/>
    <col min="20" max="20" width="11.5" style="1" customWidth="1"/>
    <col min="21" max="21" width="14.625" style="1" customWidth="1"/>
    <col min="22" max="22" width="12.875" style="1" customWidth="1"/>
    <col min="23" max="23" width="14.6833333333333" style="1" customWidth="1"/>
    <col min="24" max="24" width="12.2666666666667" style="1" customWidth="1"/>
    <col min="25" max="25" width="47" style="17" customWidth="1"/>
    <col min="26" max="26" width="13" style="17" customWidth="1"/>
    <col min="27" max="27" width="12" style="17" customWidth="1"/>
    <col min="28" max="28" width="13.5" style="1" customWidth="1"/>
    <col min="29" max="29" width="14.1083333333333" style="1" customWidth="1"/>
    <col min="30" max="16379" width="7" style="1" customWidth="1"/>
  </cols>
  <sheetData>
    <row r="1" s="1" customFormat="1" ht="93" customHeight="1" spans="1:28">
      <c r="A1" s="18" t="s">
        <v>0</v>
      </c>
      <c r="B1" s="18"/>
      <c r="C1" s="18"/>
      <c r="D1" s="18"/>
      <c r="E1" s="18"/>
      <c r="F1" s="18"/>
      <c r="G1" s="18"/>
      <c r="H1" s="18"/>
      <c r="I1" s="18"/>
      <c r="J1" s="18"/>
      <c r="K1" s="18"/>
      <c r="L1" s="18"/>
      <c r="M1" s="18"/>
      <c r="N1" s="39"/>
      <c r="O1" s="39"/>
      <c r="P1" s="39"/>
      <c r="Q1" s="39"/>
      <c r="R1" s="39"/>
      <c r="S1" s="18"/>
      <c r="T1" s="18"/>
      <c r="U1" s="18"/>
      <c r="V1" s="18"/>
      <c r="W1" s="18"/>
      <c r="X1" s="18"/>
      <c r="Y1" s="61"/>
      <c r="Z1" s="61"/>
      <c r="AA1" s="61"/>
      <c r="AB1" s="18"/>
    </row>
    <row r="2" s="2" customFormat="1" ht="51" customHeight="1" spans="1:28">
      <c r="A2" s="19" t="s">
        <v>1</v>
      </c>
      <c r="B2" s="19"/>
      <c r="C2" s="19"/>
      <c r="D2" s="20"/>
      <c r="E2" s="19"/>
      <c r="F2" s="19"/>
      <c r="G2" s="19"/>
      <c r="H2" s="21"/>
      <c r="J2" s="21"/>
      <c r="K2" s="21"/>
      <c r="L2" s="21"/>
      <c r="M2" s="40"/>
      <c r="N2" s="41"/>
      <c r="O2" s="41"/>
      <c r="P2" s="41"/>
      <c r="Q2" s="41"/>
      <c r="R2" s="41"/>
      <c r="S2" s="21"/>
      <c r="T2" s="21"/>
      <c r="U2" s="21"/>
      <c r="V2" s="21"/>
      <c r="W2" s="21"/>
      <c r="X2" s="54" t="s">
        <v>2</v>
      </c>
      <c r="Y2" s="54"/>
      <c r="Z2" s="54"/>
      <c r="AA2" s="54"/>
      <c r="AB2" s="54"/>
    </row>
    <row r="3" s="3" customFormat="1" customHeight="1" spans="1:28">
      <c r="A3" s="22" t="s">
        <v>3</v>
      </c>
      <c r="B3" s="22" t="s">
        <v>4</v>
      </c>
      <c r="C3" s="22" t="s">
        <v>5</v>
      </c>
      <c r="D3" s="22" t="s">
        <v>6</v>
      </c>
      <c r="E3" s="22" t="s">
        <v>7</v>
      </c>
      <c r="F3" s="22" t="s">
        <v>8</v>
      </c>
      <c r="G3" s="22" t="s">
        <v>9</v>
      </c>
      <c r="H3" s="22" t="s">
        <v>10</v>
      </c>
      <c r="I3" s="22" t="s">
        <v>11</v>
      </c>
      <c r="J3" s="22" t="s">
        <v>12</v>
      </c>
      <c r="K3" s="42" t="s">
        <v>13</v>
      </c>
      <c r="L3" s="42"/>
      <c r="M3" s="42"/>
      <c r="N3" s="43"/>
      <c r="O3" s="43"/>
      <c r="P3" s="43"/>
      <c r="Q3" s="43"/>
      <c r="R3" s="43"/>
      <c r="S3" s="42"/>
      <c r="T3" s="42"/>
      <c r="U3" s="42"/>
      <c r="V3" s="42"/>
      <c r="W3" s="22" t="s">
        <v>14</v>
      </c>
      <c r="X3" s="22" t="s">
        <v>15</v>
      </c>
      <c r="Y3" s="22" t="s">
        <v>16</v>
      </c>
      <c r="Z3" s="62" t="s">
        <v>17</v>
      </c>
      <c r="AA3" s="63" t="s">
        <v>18</v>
      </c>
      <c r="AB3" s="22" t="s">
        <v>19</v>
      </c>
    </row>
    <row r="4" s="4" customFormat="1" ht="48" customHeight="1" spans="1:28">
      <c r="A4" s="23"/>
      <c r="B4" s="23"/>
      <c r="C4" s="23"/>
      <c r="D4" s="23"/>
      <c r="E4" s="23"/>
      <c r="F4" s="23"/>
      <c r="G4" s="23"/>
      <c r="H4" s="23"/>
      <c r="I4" s="23"/>
      <c r="J4" s="23"/>
      <c r="K4" s="42" t="s">
        <v>20</v>
      </c>
      <c r="L4" s="43" t="s">
        <v>21</v>
      </c>
      <c r="M4" s="43"/>
      <c r="N4" s="43"/>
      <c r="O4" s="43"/>
      <c r="P4" s="43"/>
      <c r="Q4" s="43"/>
      <c r="R4" s="43"/>
      <c r="S4" s="22" t="s">
        <v>22</v>
      </c>
      <c r="T4" s="22" t="s">
        <v>23</v>
      </c>
      <c r="U4" s="22" t="s">
        <v>24</v>
      </c>
      <c r="V4" s="22" t="s">
        <v>25</v>
      </c>
      <c r="W4" s="23"/>
      <c r="X4" s="23"/>
      <c r="Y4" s="23"/>
      <c r="Z4" s="62"/>
      <c r="AA4" s="63"/>
      <c r="AB4" s="23"/>
    </row>
    <row r="5" s="4" customFormat="1" ht="101" customHeight="1" spans="1:28">
      <c r="A5" s="23"/>
      <c r="B5" s="23"/>
      <c r="C5" s="23"/>
      <c r="D5" s="23"/>
      <c r="E5" s="23"/>
      <c r="F5" s="23"/>
      <c r="G5" s="23"/>
      <c r="H5" s="23"/>
      <c r="I5" s="23"/>
      <c r="J5" s="23"/>
      <c r="K5" s="42"/>
      <c r="L5" s="22" t="s">
        <v>26</v>
      </c>
      <c r="M5" s="44" t="s">
        <v>27</v>
      </c>
      <c r="N5" s="22" t="s">
        <v>28</v>
      </c>
      <c r="O5" s="22" t="s">
        <v>29</v>
      </c>
      <c r="P5" s="22" t="s">
        <v>30</v>
      </c>
      <c r="Q5" s="22" t="s">
        <v>31</v>
      </c>
      <c r="R5" s="22" t="s">
        <v>32</v>
      </c>
      <c r="S5" s="23"/>
      <c r="T5" s="23"/>
      <c r="U5" s="23"/>
      <c r="V5" s="23"/>
      <c r="W5" s="23"/>
      <c r="X5" s="23"/>
      <c r="Y5" s="23"/>
      <c r="Z5" s="62"/>
      <c r="AA5" s="63"/>
      <c r="AB5" s="23"/>
    </row>
    <row r="6" s="5" customFormat="1" ht="58" customHeight="1" spans="1:28">
      <c r="A6" s="24" t="s">
        <v>20</v>
      </c>
      <c r="B6" s="24"/>
      <c r="C6" s="24"/>
      <c r="D6" s="24"/>
      <c r="E6" s="24"/>
      <c r="F6" s="24"/>
      <c r="G6" s="24"/>
      <c r="H6" s="24"/>
      <c r="I6" s="24"/>
      <c r="J6" s="24"/>
      <c r="K6" s="45">
        <f>K7+K54+K72+K76+K78+K80</f>
        <v>61010</v>
      </c>
      <c r="L6" s="45">
        <f t="shared" ref="L6:V6" si="0">L7+L54+L72+L76+L80+L78</f>
        <v>60694</v>
      </c>
      <c r="M6" s="45">
        <f t="shared" si="0"/>
        <v>57341</v>
      </c>
      <c r="N6" s="45">
        <f t="shared" si="0"/>
        <v>1975</v>
      </c>
      <c r="O6" s="45">
        <f t="shared" si="0"/>
        <v>1378</v>
      </c>
      <c r="P6" s="45">
        <f t="shared" si="0"/>
        <v>0</v>
      </c>
      <c r="Q6" s="45">
        <f t="shared" si="0"/>
        <v>0</v>
      </c>
      <c r="R6" s="45">
        <f t="shared" si="0"/>
        <v>0</v>
      </c>
      <c r="S6" s="45">
        <f t="shared" si="0"/>
        <v>0</v>
      </c>
      <c r="T6" s="45">
        <f t="shared" si="0"/>
        <v>0</v>
      </c>
      <c r="U6" s="45">
        <f t="shared" si="0"/>
        <v>316</v>
      </c>
      <c r="V6" s="45">
        <f t="shared" si="0"/>
        <v>0</v>
      </c>
      <c r="W6" s="24"/>
      <c r="X6" s="24"/>
      <c r="Y6" s="64"/>
      <c r="Z6" s="64"/>
      <c r="AA6" s="64"/>
      <c r="AB6" s="24"/>
    </row>
    <row r="7" s="5" customFormat="1" ht="58" customHeight="1" spans="1:28">
      <c r="A7" s="25" t="s">
        <v>33</v>
      </c>
      <c r="B7" s="26"/>
      <c r="C7" s="25" t="s">
        <v>34</v>
      </c>
      <c r="D7" s="25"/>
      <c r="E7" s="25"/>
      <c r="F7" s="25"/>
      <c r="G7" s="25"/>
      <c r="H7" s="25"/>
      <c r="I7" s="25"/>
      <c r="J7" s="25"/>
      <c r="K7" s="46">
        <f t="shared" ref="K7:M7" si="1">SUM(K8:K53)</f>
        <v>41127</v>
      </c>
      <c r="L7" s="46">
        <f t="shared" si="1"/>
        <v>41127</v>
      </c>
      <c r="M7" s="46">
        <f t="shared" si="1"/>
        <v>37820</v>
      </c>
      <c r="N7" s="25">
        <f t="shared" ref="N7:V7" si="2">SUM(N8:N46)</f>
        <v>1975</v>
      </c>
      <c r="O7" s="25">
        <f t="shared" si="2"/>
        <v>1332</v>
      </c>
      <c r="P7" s="25">
        <f t="shared" si="2"/>
        <v>0</v>
      </c>
      <c r="Q7" s="25">
        <f t="shared" si="2"/>
        <v>0</v>
      </c>
      <c r="R7" s="25">
        <f t="shared" si="2"/>
        <v>0</v>
      </c>
      <c r="S7" s="25">
        <f t="shared" si="2"/>
        <v>0</v>
      </c>
      <c r="T7" s="25">
        <f t="shared" si="2"/>
        <v>0</v>
      </c>
      <c r="U7" s="25">
        <f t="shared" si="2"/>
        <v>0</v>
      </c>
      <c r="V7" s="25">
        <f t="shared" si="2"/>
        <v>0</v>
      </c>
      <c r="W7" s="25"/>
      <c r="X7" s="25"/>
      <c r="Y7" s="65"/>
      <c r="Z7" s="65"/>
      <c r="AA7" s="65"/>
      <c r="AB7" s="25"/>
    </row>
    <row r="8" s="6" customFormat="1" ht="192" customHeight="1" spans="1:28">
      <c r="A8" s="27">
        <v>1</v>
      </c>
      <c r="B8" s="27" t="s">
        <v>35</v>
      </c>
      <c r="C8" s="27" t="s">
        <v>36</v>
      </c>
      <c r="D8" s="27" t="s">
        <v>37</v>
      </c>
      <c r="E8" s="27" t="s">
        <v>38</v>
      </c>
      <c r="F8" s="27" t="s">
        <v>39</v>
      </c>
      <c r="G8" s="28" t="s">
        <v>40</v>
      </c>
      <c r="H8" s="29" t="s">
        <v>41</v>
      </c>
      <c r="I8" s="27" t="s">
        <v>42</v>
      </c>
      <c r="J8" s="27">
        <v>1500</v>
      </c>
      <c r="K8" s="27">
        <f t="shared" ref="K8:K10" si="3">L8</f>
        <v>650</v>
      </c>
      <c r="L8" s="27">
        <f t="shared" ref="L8:L10" si="4">M8</f>
        <v>650</v>
      </c>
      <c r="M8" s="27">
        <v>650</v>
      </c>
      <c r="N8" s="27"/>
      <c r="O8" s="27"/>
      <c r="P8" s="27"/>
      <c r="Q8" s="27"/>
      <c r="R8" s="27"/>
      <c r="S8" s="27"/>
      <c r="T8" s="27"/>
      <c r="U8" s="27"/>
      <c r="V8" s="27"/>
      <c r="W8" s="27" t="s">
        <v>43</v>
      </c>
      <c r="X8" s="27" t="s">
        <v>44</v>
      </c>
      <c r="Y8" s="66" t="s">
        <v>45</v>
      </c>
      <c r="Z8" s="67" t="s">
        <v>46</v>
      </c>
      <c r="AA8" s="68" t="s">
        <v>47</v>
      </c>
      <c r="AB8" s="27" t="s">
        <v>48</v>
      </c>
    </row>
    <row r="9" s="1" customFormat="1" ht="126" spans="1:28">
      <c r="A9" s="27">
        <v>2</v>
      </c>
      <c r="B9" s="27" t="s">
        <v>49</v>
      </c>
      <c r="C9" s="27" t="s">
        <v>50</v>
      </c>
      <c r="D9" s="27" t="s">
        <v>37</v>
      </c>
      <c r="E9" s="28" t="s">
        <v>51</v>
      </c>
      <c r="F9" s="28" t="s">
        <v>39</v>
      </c>
      <c r="G9" s="28" t="s">
        <v>52</v>
      </c>
      <c r="H9" s="28" t="s">
        <v>53</v>
      </c>
      <c r="I9" s="27" t="s">
        <v>54</v>
      </c>
      <c r="J9" s="27">
        <v>1</v>
      </c>
      <c r="K9" s="27">
        <f t="shared" si="3"/>
        <v>25</v>
      </c>
      <c r="L9" s="27">
        <f t="shared" si="4"/>
        <v>25</v>
      </c>
      <c r="M9" s="27">
        <v>25</v>
      </c>
      <c r="N9" s="27"/>
      <c r="O9" s="27"/>
      <c r="P9" s="27"/>
      <c r="Q9" s="27"/>
      <c r="R9" s="27"/>
      <c r="S9" s="27"/>
      <c r="T9" s="27"/>
      <c r="U9" s="27"/>
      <c r="V9" s="27"/>
      <c r="W9" s="27" t="s">
        <v>55</v>
      </c>
      <c r="X9" s="27" t="s">
        <v>56</v>
      </c>
      <c r="Y9" s="66" t="s">
        <v>57</v>
      </c>
      <c r="Z9" s="67" t="s">
        <v>46</v>
      </c>
      <c r="AA9" s="68" t="s">
        <v>47</v>
      </c>
      <c r="AB9" s="27" t="s">
        <v>48</v>
      </c>
    </row>
    <row r="10" s="1" customFormat="1" ht="126" spans="1:28">
      <c r="A10" s="27">
        <v>3</v>
      </c>
      <c r="B10" s="27" t="s">
        <v>58</v>
      </c>
      <c r="C10" s="27" t="s">
        <v>59</v>
      </c>
      <c r="D10" s="27" t="s">
        <v>37</v>
      </c>
      <c r="E10" s="28" t="s">
        <v>51</v>
      </c>
      <c r="F10" s="28" t="s">
        <v>39</v>
      </c>
      <c r="G10" s="28" t="s">
        <v>60</v>
      </c>
      <c r="H10" s="28" t="s">
        <v>61</v>
      </c>
      <c r="I10" s="27" t="s">
        <v>54</v>
      </c>
      <c r="J10" s="27">
        <v>1</v>
      </c>
      <c r="K10" s="27">
        <f t="shared" si="3"/>
        <v>360</v>
      </c>
      <c r="L10" s="27">
        <f t="shared" si="4"/>
        <v>360</v>
      </c>
      <c r="M10" s="27">
        <v>360</v>
      </c>
      <c r="N10" s="27"/>
      <c r="O10" s="27"/>
      <c r="P10" s="27"/>
      <c r="Q10" s="27"/>
      <c r="R10" s="27"/>
      <c r="S10" s="27"/>
      <c r="T10" s="27"/>
      <c r="U10" s="27"/>
      <c r="V10" s="27"/>
      <c r="W10" s="27" t="s">
        <v>62</v>
      </c>
      <c r="X10" s="27" t="s">
        <v>63</v>
      </c>
      <c r="Y10" s="66" t="s">
        <v>57</v>
      </c>
      <c r="Z10" s="67" t="s">
        <v>46</v>
      </c>
      <c r="AA10" s="68" t="s">
        <v>47</v>
      </c>
      <c r="AB10" s="27" t="s">
        <v>48</v>
      </c>
    </row>
    <row r="11" s="1" customFormat="1" ht="252" customHeight="1" spans="1:28">
      <c r="A11" s="27">
        <v>4</v>
      </c>
      <c r="B11" s="27" t="s">
        <v>64</v>
      </c>
      <c r="C11" s="27" t="s">
        <v>65</v>
      </c>
      <c r="D11" s="27" t="s">
        <v>37</v>
      </c>
      <c r="E11" s="27" t="s">
        <v>66</v>
      </c>
      <c r="F11" s="27" t="s">
        <v>39</v>
      </c>
      <c r="G11" s="28" t="s">
        <v>67</v>
      </c>
      <c r="H11" s="28" t="s">
        <v>68</v>
      </c>
      <c r="I11" s="27" t="s">
        <v>69</v>
      </c>
      <c r="J11" s="47">
        <v>8.336</v>
      </c>
      <c r="K11" s="48">
        <f t="shared" ref="K11:K13" si="5">L11+S11+T11+V11</f>
        <v>900</v>
      </c>
      <c r="L11" s="48">
        <f t="shared" ref="L11:L13" si="6">M11+N11+O11</f>
        <v>900</v>
      </c>
      <c r="M11" s="48">
        <v>900</v>
      </c>
      <c r="N11" s="27"/>
      <c r="O11" s="27"/>
      <c r="P11" s="27"/>
      <c r="Q11" s="27"/>
      <c r="R11" s="27"/>
      <c r="S11" s="27"/>
      <c r="T11" s="27"/>
      <c r="U11" s="27"/>
      <c r="V11" s="27"/>
      <c r="W11" s="27" t="s">
        <v>70</v>
      </c>
      <c r="X11" s="27" t="s">
        <v>71</v>
      </c>
      <c r="Y11" s="66" t="s">
        <v>72</v>
      </c>
      <c r="Z11" s="67" t="s">
        <v>46</v>
      </c>
      <c r="AA11" s="68" t="s">
        <v>47</v>
      </c>
      <c r="AB11" s="27" t="s">
        <v>48</v>
      </c>
    </row>
    <row r="12" s="7" customFormat="1" ht="222" customHeight="1" spans="1:28">
      <c r="A12" s="27">
        <v>5</v>
      </c>
      <c r="B12" s="27" t="s">
        <v>73</v>
      </c>
      <c r="C12" s="27" t="s">
        <v>74</v>
      </c>
      <c r="D12" s="27" t="s">
        <v>37</v>
      </c>
      <c r="E12" s="27" t="s">
        <v>66</v>
      </c>
      <c r="F12" s="27" t="s">
        <v>39</v>
      </c>
      <c r="G12" s="28" t="s">
        <v>75</v>
      </c>
      <c r="H12" s="28" t="s">
        <v>76</v>
      </c>
      <c r="I12" s="27" t="s">
        <v>69</v>
      </c>
      <c r="J12" s="27">
        <v>7.538</v>
      </c>
      <c r="K12" s="48">
        <f t="shared" si="5"/>
        <v>800</v>
      </c>
      <c r="L12" s="48">
        <f t="shared" si="6"/>
        <v>800</v>
      </c>
      <c r="M12" s="27">
        <v>800</v>
      </c>
      <c r="N12" s="27"/>
      <c r="O12" s="27"/>
      <c r="P12" s="27"/>
      <c r="Q12" s="27"/>
      <c r="R12" s="27"/>
      <c r="S12" s="27"/>
      <c r="T12" s="27"/>
      <c r="U12" s="27"/>
      <c r="V12" s="27"/>
      <c r="W12" s="28" t="s">
        <v>77</v>
      </c>
      <c r="X12" s="28" t="s">
        <v>78</v>
      </c>
      <c r="Y12" s="66" t="s">
        <v>72</v>
      </c>
      <c r="Z12" s="67" t="s">
        <v>46</v>
      </c>
      <c r="AA12" s="68" t="s">
        <v>47</v>
      </c>
      <c r="AB12" s="27" t="s">
        <v>48</v>
      </c>
    </row>
    <row r="13" s="7" customFormat="1" ht="228" customHeight="1" spans="1:28">
      <c r="A13" s="27">
        <v>6</v>
      </c>
      <c r="B13" s="27" t="s">
        <v>79</v>
      </c>
      <c r="C13" s="27" t="s">
        <v>80</v>
      </c>
      <c r="D13" s="27" t="s">
        <v>37</v>
      </c>
      <c r="E13" s="27" t="s">
        <v>66</v>
      </c>
      <c r="F13" s="27" t="s">
        <v>39</v>
      </c>
      <c r="G13" s="28" t="s">
        <v>81</v>
      </c>
      <c r="H13" s="28" t="s">
        <v>82</v>
      </c>
      <c r="I13" s="27" t="s">
        <v>69</v>
      </c>
      <c r="J13" s="27">
        <v>10.65</v>
      </c>
      <c r="K13" s="48">
        <f t="shared" si="5"/>
        <v>1100</v>
      </c>
      <c r="L13" s="48">
        <f t="shared" si="6"/>
        <v>1100</v>
      </c>
      <c r="M13" s="27">
        <v>1100</v>
      </c>
      <c r="N13" s="27"/>
      <c r="O13" s="27"/>
      <c r="P13" s="27"/>
      <c r="Q13" s="27"/>
      <c r="R13" s="27"/>
      <c r="S13" s="27"/>
      <c r="T13" s="27"/>
      <c r="U13" s="27"/>
      <c r="V13" s="27"/>
      <c r="W13" s="28" t="s">
        <v>83</v>
      </c>
      <c r="X13" s="28" t="s">
        <v>84</v>
      </c>
      <c r="Y13" s="66" t="s">
        <v>85</v>
      </c>
      <c r="Z13" s="67" t="s">
        <v>46</v>
      </c>
      <c r="AA13" s="68" t="s">
        <v>47</v>
      </c>
      <c r="AB13" s="27" t="s">
        <v>48</v>
      </c>
    </row>
    <row r="14" s="7" customFormat="1" ht="157.5" spans="1:28">
      <c r="A14" s="27">
        <v>7</v>
      </c>
      <c r="B14" s="27" t="s">
        <v>86</v>
      </c>
      <c r="C14" s="27" t="s">
        <v>87</v>
      </c>
      <c r="D14" s="27" t="s">
        <v>37</v>
      </c>
      <c r="E14" s="27" t="s">
        <v>66</v>
      </c>
      <c r="F14" s="27" t="s">
        <v>39</v>
      </c>
      <c r="G14" s="28" t="s">
        <v>88</v>
      </c>
      <c r="H14" s="28" t="s">
        <v>89</v>
      </c>
      <c r="I14" s="27" t="s">
        <v>69</v>
      </c>
      <c r="J14" s="27">
        <v>10.096</v>
      </c>
      <c r="K14" s="27">
        <f t="shared" ref="K14:K19" si="7">L14</f>
        <v>1000</v>
      </c>
      <c r="L14" s="27">
        <f>M14</f>
        <v>1000</v>
      </c>
      <c r="M14" s="27">
        <v>1000</v>
      </c>
      <c r="N14" s="27"/>
      <c r="O14" s="27"/>
      <c r="P14" s="27"/>
      <c r="Q14" s="27"/>
      <c r="R14" s="27"/>
      <c r="S14" s="27"/>
      <c r="T14" s="27"/>
      <c r="U14" s="27"/>
      <c r="V14" s="27"/>
      <c r="W14" s="28" t="s">
        <v>90</v>
      </c>
      <c r="X14" s="28" t="s">
        <v>91</v>
      </c>
      <c r="Y14" s="66" t="s">
        <v>92</v>
      </c>
      <c r="Z14" s="67" t="s">
        <v>46</v>
      </c>
      <c r="AA14" s="68" t="s">
        <v>47</v>
      </c>
      <c r="AB14" s="27" t="s">
        <v>48</v>
      </c>
    </row>
    <row r="15" s="7" customFormat="1" ht="252" customHeight="1" spans="1:28">
      <c r="A15" s="27">
        <v>8</v>
      </c>
      <c r="B15" s="27" t="s">
        <v>93</v>
      </c>
      <c r="C15" s="27" t="s">
        <v>94</v>
      </c>
      <c r="D15" s="27" t="s">
        <v>37</v>
      </c>
      <c r="E15" s="27" t="s">
        <v>66</v>
      </c>
      <c r="F15" s="27" t="s">
        <v>39</v>
      </c>
      <c r="G15" s="28" t="s">
        <v>95</v>
      </c>
      <c r="H15" s="28" t="s">
        <v>96</v>
      </c>
      <c r="I15" s="27" t="s">
        <v>69</v>
      </c>
      <c r="J15" s="27">
        <v>11.58</v>
      </c>
      <c r="K15" s="27">
        <f t="shared" si="7"/>
        <v>1332</v>
      </c>
      <c r="L15" s="27">
        <f>M15+N15+O15+P15+Q15+R15+S1</f>
        <v>1332</v>
      </c>
      <c r="M15" s="27"/>
      <c r="N15" s="27"/>
      <c r="O15" s="27">
        <f>1332</f>
        <v>1332</v>
      </c>
      <c r="P15" s="27"/>
      <c r="Q15" s="27"/>
      <c r="R15" s="27"/>
      <c r="S15" s="27"/>
      <c r="T15" s="27"/>
      <c r="U15" s="27"/>
      <c r="V15" s="27"/>
      <c r="W15" s="28" t="s">
        <v>97</v>
      </c>
      <c r="X15" s="28" t="s">
        <v>98</v>
      </c>
      <c r="Y15" s="66" t="s">
        <v>72</v>
      </c>
      <c r="Z15" s="67" t="s">
        <v>46</v>
      </c>
      <c r="AA15" s="68" t="s">
        <v>47</v>
      </c>
      <c r="AB15" s="27" t="s">
        <v>48</v>
      </c>
    </row>
    <row r="16" s="7" customFormat="1" ht="195" customHeight="1" spans="1:28">
      <c r="A16" s="27">
        <v>9</v>
      </c>
      <c r="B16" s="27" t="s">
        <v>99</v>
      </c>
      <c r="C16" s="27" t="s">
        <v>100</v>
      </c>
      <c r="D16" s="27" t="s">
        <v>37</v>
      </c>
      <c r="E16" s="27" t="s">
        <v>66</v>
      </c>
      <c r="F16" s="27" t="s">
        <v>39</v>
      </c>
      <c r="G16" s="28" t="s">
        <v>101</v>
      </c>
      <c r="H16" s="30" t="s">
        <v>102</v>
      </c>
      <c r="I16" s="27" t="s">
        <v>69</v>
      </c>
      <c r="J16" s="27">
        <v>17.764</v>
      </c>
      <c r="K16" s="27">
        <f t="shared" si="7"/>
        <v>1900</v>
      </c>
      <c r="L16" s="27">
        <f t="shared" ref="L16:L25" si="8">M16+N16+O16+P16+Q16+R16</f>
        <v>1900</v>
      </c>
      <c r="M16" s="27">
        <v>1900</v>
      </c>
      <c r="N16" s="27"/>
      <c r="O16" s="27"/>
      <c r="P16" s="27"/>
      <c r="Q16" s="27"/>
      <c r="R16" s="27"/>
      <c r="S16" s="27"/>
      <c r="T16" s="27"/>
      <c r="U16" s="27"/>
      <c r="V16" s="27"/>
      <c r="W16" s="27" t="s">
        <v>103</v>
      </c>
      <c r="X16" s="27" t="s">
        <v>104</v>
      </c>
      <c r="Y16" s="69" t="s">
        <v>105</v>
      </c>
      <c r="Z16" s="27" t="s">
        <v>46</v>
      </c>
      <c r="AA16" s="70" t="s">
        <v>47</v>
      </c>
      <c r="AB16" s="27" t="s">
        <v>48</v>
      </c>
    </row>
    <row r="17" s="7" customFormat="1" ht="282" customHeight="1" spans="1:28">
      <c r="A17" s="27">
        <v>10</v>
      </c>
      <c r="B17" s="27" t="s">
        <v>106</v>
      </c>
      <c r="C17" s="27" t="s">
        <v>107</v>
      </c>
      <c r="D17" s="27" t="s">
        <v>37</v>
      </c>
      <c r="E17" s="27" t="s">
        <v>66</v>
      </c>
      <c r="F17" s="27" t="s">
        <v>39</v>
      </c>
      <c r="G17" s="28" t="s">
        <v>108</v>
      </c>
      <c r="H17" s="28" t="s">
        <v>109</v>
      </c>
      <c r="I17" s="27" t="s">
        <v>69</v>
      </c>
      <c r="J17" s="27">
        <v>11</v>
      </c>
      <c r="K17" s="27">
        <f t="shared" si="7"/>
        <v>1100</v>
      </c>
      <c r="L17" s="27">
        <f>M17+N17+O17+P17+Q17+R17+S2</f>
        <v>1100</v>
      </c>
      <c r="M17" s="27">
        <v>1100</v>
      </c>
      <c r="N17" s="27"/>
      <c r="O17" s="27"/>
      <c r="P17" s="27"/>
      <c r="Q17" s="27"/>
      <c r="R17" s="27"/>
      <c r="S17" s="27"/>
      <c r="T17" s="27"/>
      <c r="U17" s="27"/>
      <c r="V17" s="27"/>
      <c r="W17" s="28" t="s">
        <v>103</v>
      </c>
      <c r="X17" s="28" t="s">
        <v>110</v>
      </c>
      <c r="Y17" s="66" t="s">
        <v>85</v>
      </c>
      <c r="Z17" s="67" t="s">
        <v>46</v>
      </c>
      <c r="AA17" s="68" t="s">
        <v>47</v>
      </c>
      <c r="AB17" s="27" t="s">
        <v>48</v>
      </c>
    </row>
    <row r="18" s="7" customFormat="1" ht="157.5" spans="1:28">
      <c r="A18" s="27">
        <v>11</v>
      </c>
      <c r="B18" s="27" t="s">
        <v>111</v>
      </c>
      <c r="C18" s="27" t="s">
        <v>112</v>
      </c>
      <c r="D18" s="27" t="s">
        <v>37</v>
      </c>
      <c r="E18" s="27" t="s">
        <v>66</v>
      </c>
      <c r="F18" s="27" t="s">
        <v>39</v>
      </c>
      <c r="G18" s="28" t="s">
        <v>113</v>
      </c>
      <c r="H18" s="28" t="s">
        <v>114</v>
      </c>
      <c r="I18" s="27" t="s">
        <v>69</v>
      </c>
      <c r="J18" s="27">
        <v>4.667</v>
      </c>
      <c r="K18" s="49">
        <f t="shared" si="7"/>
        <v>500</v>
      </c>
      <c r="L18" s="27">
        <f>M18+N18+O18+P18+Q18+R18+S1</f>
        <v>500</v>
      </c>
      <c r="M18" s="27">
        <v>500</v>
      </c>
      <c r="N18" s="27"/>
      <c r="O18" s="27"/>
      <c r="P18" s="27"/>
      <c r="Q18" s="27"/>
      <c r="R18" s="27"/>
      <c r="S18" s="27"/>
      <c r="T18" s="27"/>
      <c r="U18" s="27"/>
      <c r="V18" s="27"/>
      <c r="W18" s="28" t="s">
        <v>115</v>
      </c>
      <c r="X18" s="28" t="s">
        <v>116</v>
      </c>
      <c r="Y18" s="66" t="s">
        <v>72</v>
      </c>
      <c r="Z18" s="67" t="s">
        <v>46</v>
      </c>
      <c r="AA18" s="68" t="s">
        <v>47</v>
      </c>
      <c r="AB18" s="27" t="s">
        <v>48</v>
      </c>
    </row>
    <row r="19" s="7" customFormat="1" ht="213" customHeight="1" spans="1:28">
      <c r="A19" s="27">
        <v>12</v>
      </c>
      <c r="B19" s="27" t="s">
        <v>117</v>
      </c>
      <c r="C19" s="27" t="s">
        <v>118</v>
      </c>
      <c r="D19" s="27" t="s">
        <v>37</v>
      </c>
      <c r="E19" s="27" t="s">
        <v>66</v>
      </c>
      <c r="F19" s="27" t="s">
        <v>39</v>
      </c>
      <c r="G19" s="28" t="s">
        <v>119</v>
      </c>
      <c r="H19" s="28" t="s">
        <v>120</v>
      </c>
      <c r="I19" s="27" t="s">
        <v>69</v>
      </c>
      <c r="J19" s="27">
        <v>13.766</v>
      </c>
      <c r="K19" s="27">
        <f t="shared" si="7"/>
        <v>1300</v>
      </c>
      <c r="L19" s="27">
        <f>M19</f>
        <v>1300</v>
      </c>
      <c r="M19" s="27">
        <v>1300</v>
      </c>
      <c r="N19" s="27"/>
      <c r="O19" s="27"/>
      <c r="P19" s="27"/>
      <c r="Q19" s="27"/>
      <c r="R19" s="27"/>
      <c r="S19" s="27"/>
      <c r="T19" s="27"/>
      <c r="U19" s="27"/>
      <c r="V19" s="27"/>
      <c r="W19" s="28" t="s">
        <v>121</v>
      </c>
      <c r="X19" s="28" t="s">
        <v>122</v>
      </c>
      <c r="Y19" s="66" t="s">
        <v>123</v>
      </c>
      <c r="Z19" s="67" t="s">
        <v>46</v>
      </c>
      <c r="AA19" s="68" t="s">
        <v>47</v>
      </c>
      <c r="AB19" s="27" t="s">
        <v>48</v>
      </c>
    </row>
    <row r="20" s="7" customFormat="1" ht="198" customHeight="1" spans="1:28">
      <c r="A20" s="27">
        <v>13</v>
      </c>
      <c r="B20" s="27" t="s">
        <v>124</v>
      </c>
      <c r="C20" s="27" t="s">
        <v>125</v>
      </c>
      <c r="D20" s="27" t="s">
        <v>37</v>
      </c>
      <c r="E20" s="27" t="s">
        <v>66</v>
      </c>
      <c r="F20" s="27" t="s">
        <v>39</v>
      </c>
      <c r="G20" s="28" t="s">
        <v>126</v>
      </c>
      <c r="H20" s="28" t="s">
        <v>127</v>
      </c>
      <c r="I20" s="27" t="s">
        <v>69</v>
      </c>
      <c r="J20" s="27">
        <v>4.4</v>
      </c>
      <c r="K20" s="27">
        <f t="shared" ref="K20:K41" si="9">L20+S20+T20+U20+V20</f>
        <v>242</v>
      </c>
      <c r="L20" s="27">
        <f t="shared" si="8"/>
        <v>242</v>
      </c>
      <c r="M20" s="27"/>
      <c r="N20" s="27">
        <v>242</v>
      </c>
      <c r="O20" s="27"/>
      <c r="P20" s="27"/>
      <c r="Q20" s="27"/>
      <c r="R20" s="27"/>
      <c r="S20" s="27"/>
      <c r="T20" s="27"/>
      <c r="U20" s="27"/>
      <c r="V20" s="27"/>
      <c r="W20" s="28" t="s">
        <v>128</v>
      </c>
      <c r="X20" s="55" t="s">
        <v>129</v>
      </c>
      <c r="Y20" s="66" t="s">
        <v>130</v>
      </c>
      <c r="Z20" s="67" t="s">
        <v>46</v>
      </c>
      <c r="AA20" s="68" t="s">
        <v>47</v>
      </c>
      <c r="AB20" s="27" t="s">
        <v>48</v>
      </c>
    </row>
    <row r="21" s="7" customFormat="1" ht="127.5" spans="1:28">
      <c r="A21" s="27">
        <v>14</v>
      </c>
      <c r="B21" s="27" t="s">
        <v>131</v>
      </c>
      <c r="C21" s="27" t="s">
        <v>132</v>
      </c>
      <c r="D21" s="27" t="s">
        <v>37</v>
      </c>
      <c r="E21" s="27" t="s">
        <v>66</v>
      </c>
      <c r="F21" s="27" t="s">
        <v>39</v>
      </c>
      <c r="G21" s="28" t="s">
        <v>133</v>
      </c>
      <c r="H21" s="28" t="s">
        <v>134</v>
      </c>
      <c r="I21" s="27" t="s">
        <v>69</v>
      </c>
      <c r="J21" s="27">
        <v>3.96</v>
      </c>
      <c r="K21" s="27">
        <f t="shared" si="9"/>
        <v>218</v>
      </c>
      <c r="L21" s="27">
        <f t="shared" si="8"/>
        <v>218</v>
      </c>
      <c r="M21" s="27"/>
      <c r="N21" s="27">
        <v>218</v>
      </c>
      <c r="O21" s="27"/>
      <c r="P21" s="27"/>
      <c r="Q21" s="27"/>
      <c r="R21" s="27"/>
      <c r="S21" s="27"/>
      <c r="T21" s="27"/>
      <c r="U21" s="27"/>
      <c r="V21" s="27"/>
      <c r="W21" s="35" t="s">
        <v>128</v>
      </c>
      <c r="X21" s="55" t="s">
        <v>129</v>
      </c>
      <c r="Y21" s="66" t="s">
        <v>130</v>
      </c>
      <c r="Z21" s="67" t="s">
        <v>46</v>
      </c>
      <c r="AA21" s="68" t="s">
        <v>47</v>
      </c>
      <c r="AB21" s="27" t="s">
        <v>48</v>
      </c>
    </row>
    <row r="22" s="7" customFormat="1" ht="157.5" spans="1:28">
      <c r="A22" s="27">
        <v>15</v>
      </c>
      <c r="B22" s="27" t="s">
        <v>135</v>
      </c>
      <c r="C22" s="27" t="s">
        <v>136</v>
      </c>
      <c r="D22" s="27" t="s">
        <v>37</v>
      </c>
      <c r="E22" s="27" t="s">
        <v>66</v>
      </c>
      <c r="F22" s="27" t="s">
        <v>39</v>
      </c>
      <c r="G22" s="28" t="s">
        <v>137</v>
      </c>
      <c r="H22" s="28" t="s">
        <v>138</v>
      </c>
      <c r="I22" s="27" t="s">
        <v>69</v>
      </c>
      <c r="J22" s="27">
        <v>6.63</v>
      </c>
      <c r="K22" s="27">
        <f t="shared" si="9"/>
        <v>375</v>
      </c>
      <c r="L22" s="27">
        <f t="shared" si="8"/>
        <v>375</v>
      </c>
      <c r="M22" s="27"/>
      <c r="N22" s="27">
        <v>375</v>
      </c>
      <c r="O22" s="27"/>
      <c r="P22" s="27"/>
      <c r="Q22" s="27"/>
      <c r="R22" s="27"/>
      <c r="S22" s="27"/>
      <c r="T22" s="27"/>
      <c r="U22" s="27"/>
      <c r="V22" s="27"/>
      <c r="W22" s="35" t="s">
        <v>128</v>
      </c>
      <c r="X22" s="55" t="s">
        <v>129</v>
      </c>
      <c r="Y22" s="66" t="s">
        <v>139</v>
      </c>
      <c r="Z22" s="67" t="s">
        <v>46</v>
      </c>
      <c r="AA22" s="68" t="s">
        <v>47</v>
      </c>
      <c r="AB22" s="27" t="s">
        <v>48</v>
      </c>
    </row>
    <row r="23" s="1" customFormat="1" ht="282" customHeight="1" spans="1:28">
      <c r="A23" s="27">
        <v>16</v>
      </c>
      <c r="B23" s="27" t="s">
        <v>140</v>
      </c>
      <c r="C23" s="27" t="s">
        <v>141</v>
      </c>
      <c r="D23" s="27" t="s">
        <v>37</v>
      </c>
      <c r="E23" s="27" t="s">
        <v>66</v>
      </c>
      <c r="F23" s="27" t="s">
        <v>39</v>
      </c>
      <c r="G23" s="28" t="s">
        <v>142</v>
      </c>
      <c r="H23" s="28" t="s">
        <v>143</v>
      </c>
      <c r="I23" s="27" t="s">
        <v>69</v>
      </c>
      <c r="J23" s="27">
        <v>6.63</v>
      </c>
      <c r="K23" s="27">
        <f t="shared" si="9"/>
        <v>375</v>
      </c>
      <c r="L23" s="27">
        <f t="shared" si="8"/>
        <v>375</v>
      </c>
      <c r="M23" s="27"/>
      <c r="N23" s="27">
        <v>375</v>
      </c>
      <c r="O23" s="27"/>
      <c r="P23" s="27"/>
      <c r="Q23" s="27"/>
      <c r="R23" s="27"/>
      <c r="S23" s="27"/>
      <c r="T23" s="27"/>
      <c r="U23" s="27"/>
      <c r="V23" s="27"/>
      <c r="W23" s="35" t="s">
        <v>128</v>
      </c>
      <c r="X23" s="55" t="s">
        <v>129</v>
      </c>
      <c r="Y23" s="66" t="s">
        <v>139</v>
      </c>
      <c r="Z23" s="67" t="s">
        <v>46</v>
      </c>
      <c r="AA23" s="68" t="s">
        <v>47</v>
      </c>
      <c r="AB23" s="27" t="s">
        <v>48</v>
      </c>
    </row>
    <row r="24" s="1" customFormat="1" ht="127.5" spans="1:28">
      <c r="A24" s="27">
        <v>17</v>
      </c>
      <c r="B24" s="27" t="s">
        <v>144</v>
      </c>
      <c r="C24" s="27" t="s">
        <v>145</v>
      </c>
      <c r="D24" s="27" t="s">
        <v>37</v>
      </c>
      <c r="E24" s="27" t="s">
        <v>66</v>
      </c>
      <c r="F24" s="27" t="s">
        <v>39</v>
      </c>
      <c r="G24" s="28" t="s">
        <v>146</v>
      </c>
      <c r="H24" s="28" t="s">
        <v>147</v>
      </c>
      <c r="I24" s="27" t="s">
        <v>69</v>
      </c>
      <c r="J24" s="27">
        <v>6.63</v>
      </c>
      <c r="K24" s="27">
        <f t="shared" si="9"/>
        <v>375</v>
      </c>
      <c r="L24" s="27">
        <f t="shared" si="8"/>
        <v>375</v>
      </c>
      <c r="M24" s="27"/>
      <c r="N24" s="27">
        <v>375</v>
      </c>
      <c r="O24" s="27"/>
      <c r="P24" s="27"/>
      <c r="Q24" s="27"/>
      <c r="R24" s="27"/>
      <c r="S24" s="27"/>
      <c r="T24" s="27"/>
      <c r="U24" s="27"/>
      <c r="V24" s="27"/>
      <c r="W24" s="35" t="s">
        <v>128</v>
      </c>
      <c r="X24" s="55" t="s">
        <v>129</v>
      </c>
      <c r="Y24" s="66" t="s">
        <v>139</v>
      </c>
      <c r="Z24" s="67" t="s">
        <v>46</v>
      </c>
      <c r="AA24" s="68" t="s">
        <v>47</v>
      </c>
      <c r="AB24" s="27" t="s">
        <v>48</v>
      </c>
    </row>
    <row r="25" s="8" customFormat="1" ht="246" customHeight="1" spans="1:28">
      <c r="A25" s="27">
        <v>18</v>
      </c>
      <c r="B25" s="27" t="s">
        <v>148</v>
      </c>
      <c r="C25" s="27" t="s">
        <v>149</v>
      </c>
      <c r="D25" s="27" t="s">
        <v>37</v>
      </c>
      <c r="E25" s="27" t="s">
        <v>66</v>
      </c>
      <c r="F25" s="27" t="s">
        <v>39</v>
      </c>
      <c r="G25" s="28" t="s">
        <v>150</v>
      </c>
      <c r="H25" s="28" t="s">
        <v>151</v>
      </c>
      <c r="I25" s="27" t="s">
        <v>69</v>
      </c>
      <c r="J25" s="27">
        <v>11.5</v>
      </c>
      <c r="K25" s="27">
        <f t="shared" si="9"/>
        <v>390</v>
      </c>
      <c r="L25" s="27">
        <f t="shared" si="8"/>
        <v>390</v>
      </c>
      <c r="M25" s="27"/>
      <c r="N25" s="27">
        <v>390</v>
      </c>
      <c r="O25" s="27"/>
      <c r="P25" s="27"/>
      <c r="Q25" s="27"/>
      <c r="R25" s="27"/>
      <c r="S25" s="27"/>
      <c r="T25" s="27"/>
      <c r="U25" s="27"/>
      <c r="V25" s="27"/>
      <c r="W25" s="35" t="s">
        <v>128</v>
      </c>
      <c r="X25" s="55" t="s">
        <v>129</v>
      </c>
      <c r="Y25" s="66" t="s">
        <v>139</v>
      </c>
      <c r="Z25" s="67" t="s">
        <v>46</v>
      </c>
      <c r="AA25" s="68" t="s">
        <v>47</v>
      </c>
      <c r="AB25" s="27" t="s">
        <v>48</v>
      </c>
    </row>
    <row r="26" s="1" customFormat="1" ht="126" spans="1:28">
      <c r="A26" s="27">
        <v>19</v>
      </c>
      <c r="B26" s="27" t="s">
        <v>152</v>
      </c>
      <c r="C26" s="27" t="s">
        <v>153</v>
      </c>
      <c r="D26" s="27" t="s">
        <v>37</v>
      </c>
      <c r="E26" s="27" t="s">
        <v>66</v>
      </c>
      <c r="F26" s="27" t="s">
        <v>39</v>
      </c>
      <c r="G26" s="28" t="s">
        <v>154</v>
      </c>
      <c r="H26" s="28" t="s">
        <v>155</v>
      </c>
      <c r="I26" s="27" t="s">
        <v>69</v>
      </c>
      <c r="J26" s="27">
        <v>4.373</v>
      </c>
      <c r="K26" s="27">
        <f t="shared" si="9"/>
        <v>370</v>
      </c>
      <c r="L26" s="27">
        <f t="shared" ref="L26:L41" si="10">M26+N26+O26+P26+R26+Q26</f>
        <v>370</v>
      </c>
      <c r="M26" s="27">
        <v>370</v>
      </c>
      <c r="N26" s="27"/>
      <c r="O26" s="27"/>
      <c r="P26" s="27"/>
      <c r="Q26" s="27"/>
      <c r="R26" s="27"/>
      <c r="S26" s="27"/>
      <c r="T26" s="27"/>
      <c r="U26" s="27"/>
      <c r="V26" s="27"/>
      <c r="W26" s="27" t="s">
        <v>156</v>
      </c>
      <c r="X26" s="55" t="s">
        <v>157</v>
      </c>
      <c r="Y26" s="66" t="s">
        <v>158</v>
      </c>
      <c r="Z26" s="27" t="s">
        <v>46</v>
      </c>
      <c r="AA26" s="70" t="s">
        <v>47</v>
      </c>
      <c r="AB26" s="27" t="s">
        <v>48</v>
      </c>
    </row>
    <row r="27" s="1" customFormat="1" ht="126" spans="1:28">
      <c r="A27" s="27">
        <v>20</v>
      </c>
      <c r="B27" s="27" t="s">
        <v>159</v>
      </c>
      <c r="C27" s="27" t="s">
        <v>160</v>
      </c>
      <c r="D27" s="27" t="s">
        <v>37</v>
      </c>
      <c r="E27" s="27" t="s">
        <v>66</v>
      </c>
      <c r="F27" s="27" t="s">
        <v>39</v>
      </c>
      <c r="G27" s="28" t="s">
        <v>161</v>
      </c>
      <c r="H27" s="28" t="s">
        <v>162</v>
      </c>
      <c r="I27" s="27" t="s">
        <v>69</v>
      </c>
      <c r="J27" s="27">
        <v>2.285</v>
      </c>
      <c r="K27" s="27">
        <f t="shared" si="9"/>
        <v>175</v>
      </c>
      <c r="L27" s="27">
        <f t="shared" si="10"/>
        <v>175</v>
      </c>
      <c r="M27" s="27">
        <v>175</v>
      </c>
      <c r="N27" s="27"/>
      <c r="O27" s="27"/>
      <c r="P27" s="27"/>
      <c r="Q27" s="27"/>
      <c r="R27" s="27"/>
      <c r="S27" s="27"/>
      <c r="T27" s="27"/>
      <c r="U27" s="27"/>
      <c r="V27" s="27"/>
      <c r="W27" s="27" t="s">
        <v>156</v>
      </c>
      <c r="X27" s="55" t="s">
        <v>157</v>
      </c>
      <c r="Y27" s="66" t="s">
        <v>158</v>
      </c>
      <c r="Z27" s="27" t="s">
        <v>46</v>
      </c>
      <c r="AA27" s="70" t="s">
        <v>47</v>
      </c>
      <c r="AB27" s="27" t="s">
        <v>48</v>
      </c>
    </row>
    <row r="28" s="1" customFormat="1" ht="126" spans="1:28">
      <c r="A28" s="27">
        <v>21</v>
      </c>
      <c r="B28" s="27" t="s">
        <v>163</v>
      </c>
      <c r="C28" s="27" t="s">
        <v>164</v>
      </c>
      <c r="D28" s="27" t="s">
        <v>37</v>
      </c>
      <c r="E28" s="27" t="s">
        <v>66</v>
      </c>
      <c r="F28" s="27" t="s">
        <v>39</v>
      </c>
      <c r="G28" s="28" t="s">
        <v>165</v>
      </c>
      <c r="H28" s="28" t="s">
        <v>166</v>
      </c>
      <c r="I28" s="27" t="s">
        <v>69</v>
      </c>
      <c r="J28" s="27">
        <v>4.975</v>
      </c>
      <c r="K28" s="27">
        <f t="shared" si="9"/>
        <v>398</v>
      </c>
      <c r="L28" s="27">
        <f t="shared" si="10"/>
        <v>398</v>
      </c>
      <c r="M28" s="27">
        <v>398</v>
      </c>
      <c r="N28" s="27"/>
      <c r="O28" s="27"/>
      <c r="P28" s="27"/>
      <c r="Q28" s="27"/>
      <c r="R28" s="27"/>
      <c r="S28" s="27"/>
      <c r="T28" s="27"/>
      <c r="U28" s="27"/>
      <c r="V28" s="27"/>
      <c r="W28" s="27" t="s">
        <v>167</v>
      </c>
      <c r="X28" s="55" t="s">
        <v>168</v>
      </c>
      <c r="Y28" s="66" t="s">
        <v>158</v>
      </c>
      <c r="Z28" s="27" t="s">
        <v>46</v>
      </c>
      <c r="AA28" s="70" t="s">
        <v>47</v>
      </c>
      <c r="AB28" s="27" t="s">
        <v>48</v>
      </c>
    </row>
    <row r="29" s="1" customFormat="1" ht="126" spans="1:28">
      <c r="A29" s="27">
        <v>22</v>
      </c>
      <c r="B29" s="27" t="s">
        <v>169</v>
      </c>
      <c r="C29" s="27" t="s">
        <v>170</v>
      </c>
      <c r="D29" s="27" t="s">
        <v>37</v>
      </c>
      <c r="E29" s="27" t="s">
        <v>66</v>
      </c>
      <c r="F29" s="27" t="s">
        <v>39</v>
      </c>
      <c r="G29" s="28" t="s">
        <v>171</v>
      </c>
      <c r="H29" s="28" t="s">
        <v>172</v>
      </c>
      <c r="I29" s="27" t="s">
        <v>69</v>
      </c>
      <c r="J29" s="27">
        <v>4.3</v>
      </c>
      <c r="K29" s="27">
        <f t="shared" si="9"/>
        <v>344</v>
      </c>
      <c r="L29" s="27">
        <f t="shared" si="10"/>
        <v>344</v>
      </c>
      <c r="M29" s="27">
        <v>344</v>
      </c>
      <c r="N29" s="27"/>
      <c r="O29" s="27"/>
      <c r="P29" s="27"/>
      <c r="Q29" s="27"/>
      <c r="R29" s="27"/>
      <c r="S29" s="27"/>
      <c r="T29" s="27"/>
      <c r="U29" s="27"/>
      <c r="V29" s="27"/>
      <c r="W29" s="27" t="s">
        <v>173</v>
      </c>
      <c r="X29" s="55" t="s">
        <v>174</v>
      </c>
      <c r="Y29" s="66" t="s">
        <v>158</v>
      </c>
      <c r="Z29" s="27" t="s">
        <v>46</v>
      </c>
      <c r="AA29" s="70" t="s">
        <v>47</v>
      </c>
      <c r="AB29" s="27" t="s">
        <v>48</v>
      </c>
    </row>
    <row r="30" s="1" customFormat="1" ht="126" spans="1:28">
      <c r="A30" s="27">
        <v>23</v>
      </c>
      <c r="B30" s="27" t="s">
        <v>175</v>
      </c>
      <c r="C30" s="27" t="s">
        <v>176</v>
      </c>
      <c r="D30" s="27" t="s">
        <v>37</v>
      </c>
      <c r="E30" s="27" t="s">
        <v>66</v>
      </c>
      <c r="F30" s="27" t="s">
        <v>39</v>
      </c>
      <c r="G30" s="28" t="s">
        <v>177</v>
      </c>
      <c r="H30" s="28" t="s">
        <v>178</v>
      </c>
      <c r="I30" s="27" t="s">
        <v>69</v>
      </c>
      <c r="J30" s="27">
        <v>2.204</v>
      </c>
      <c r="K30" s="27">
        <f t="shared" si="9"/>
        <v>250</v>
      </c>
      <c r="L30" s="27">
        <f t="shared" si="10"/>
        <v>250</v>
      </c>
      <c r="M30" s="27">
        <v>250</v>
      </c>
      <c r="N30" s="27"/>
      <c r="O30" s="27"/>
      <c r="P30" s="27"/>
      <c r="Q30" s="27"/>
      <c r="R30" s="27"/>
      <c r="S30" s="27"/>
      <c r="T30" s="27"/>
      <c r="U30" s="27"/>
      <c r="V30" s="27"/>
      <c r="W30" s="27" t="s">
        <v>179</v>
      </c>
      <c r="X30" s="55" t="s">
        <v>180</v>
      </c>
      <c r="Y30" s="66" t="s">
        <v>158</v>
      </c>
      <c r="Z30" s="27" t="s">
        <v>46</v>
      </c>
      <c r="AA30" s="70" t="s">
        <v>47</v>
      </c>
      <c r="AB30" s="27" t="s">
        <v>48</v>
      </c>
    </row>
    <row r="31" s="1" customFormat="1" ht="126" spans="1:28">
      <c r="A31" s="27">
        <v>24</v>
      </c>
      <c r="B31" s="27" t="s">
        <v>181</v>
      </c>
      <c r="C31" s="27" t="s">
        <v>182</v>
      </c>
      <c r="D31" s="27" t="s">
        <v>37</v>
      </c>
      <c r="E31" s="27" t="s">
        <v>66</v>
      </c>
      <c r="F31" s="27" t="s">
        <v>39</v>
      </c>
      <c r="G31" s="28" t="s">
        <v>183</v>
      </c>
      <c r="H31" s="28" t="s">
        <v>184</v>
      </c>
      <c r="I31" s="27" t="s">
        <v>69</v>
      </c>
      <c r="J31" s="27">
        <v>4.975</v>
      </c>
      <c r="K31" s="27">
        <f t="shared" si="9"/>
        <v>398</v>
      </c>
      <c r="L31" s="27">
        <f t="shared" si="10"/>
        <v>398</v>
      </c>
      <c r="M31" s="27">
        <v>398</v>
      </c>
      <c r="N31" s="27"/>
      <c r="O31" s="27"/>
      <c r="P31" s="27"/>
      <c r="Q31" s="27"/>
      <c r="R31" s="27"/>
      <c r="S31" s="27"/>
      <c r="T31" s="27"/>
      <c r="U31" s="27"/>
      <c r="V31" s="27"/>
      <c r="W31" s="27" t="s">
        <v>185</v>
      </c>
      <c r="X31" s="55" t="s">
        <v>186</v>
      </c>
      <c r="Y31" s="66" t="s">
        <v>158</v>
      </c>
      <c r="Z31" s="27" t="s">
        <v>46</v>
      </c>
      <c r="AA31" s="70" t="s">
        <v>47</v>
      </c>
      <c r="AB31" s="27" t="s">
        <v>48</v>
      </c>
    </row>
    <row r="32" s="1" customFormat="1" ht="126" spans="1:28">
      <c r="A32" s="27">
        <v>25</v>
      </c>
      <c r="B32" s="27" t="s">
        <v>187</v>
      </c>
      <c r="C32" s="27" t="s">
        <v>188</v>
      </c>
      <c r="D32" s="27" t="s">
        <v>37</v>
      </c>
      <c r="E32" s="27" t="s">
        <v>66</v>
      </c>
      <c r="F32" s="27" t="s">
        <v>39</v>
      </c>
      <c r="G32" s="28" t="s">
        <v>189</v>
      </c>
      <c r="H32" s="28" t="s">
        <v>190</v>
      </c>
      <c r="I32" s="27" t="s">
        <v>69</v>
      </c>
      <c r="J32" s="27">
        <v>5</v>
      </c>
      <c r="K32" s="27">
        <f t="shared" si="9"/>
        <v>398</v>
      </c>
      <c r="L32" s="27">
        <f t="shared" si="10"/>
        <v>398</v>
      </c>
      <c r="M32" s="27">
        <v>398</v>
      </c>
      <c r="N32" s="27"/>
      <c r="O32" s="27"/>
      <c r="P32" s="27"/>
      <c r="Q32" s="27"/>
      <c r="R32" s="27"/>
      <c r="S32" s="27"/>
      <c r="T32" s="27"/>
      <c r="U32" s="27"/>
      <c r="V32" s="27"/>
      <c r="W32" s="27" t="s">
        <v>191</v>
      </c>
      <c r="X32" s="55" t="s">
        <v>192</v>
      </c>
      <c r="Y32" s="66" t="s">
        <v>158</v>
      </c>
      <c r="Z32" s="27" t="s">
        <v>46</v>
      </c>
      <c r="AA32" s="70" t="s">
        <v>47</v>
      </c>
      <c r="AB32" s="27" t="s">
        <v>48</v>
      </c>
    </row>
    <row r="33" s="7" customFormat="1" ht="126" spans="1:28">
      <c r="A33" s="27">
        <v>26</v>
      </c>
      <c r="B33" s="27" t="s">
        <v>193</v>
      </c>
      <c r="C33" s="27" t="s">
        <v>194</v>
      </c>
      <c r="D33" s="27" t="s">
        <v>37</v>
      </c>
      <c r="E33" s="27" t="s">
        <v>66</v>
      </c>
      <c r="F33" s="27" t="s">
        <v>39</v>
      </c>
      <c r="G33" s="28" t="s">
        <v>195</v>
      </c>
      <c r="H33" s="28" t="s">
        <v>196</v>
      </c>
      <c r="I33" s="27" t="s">
        <v>69</v>
      </c>
      <c r="J33" s="27">
        <v>3.944</v>
      </c>
      <c r="K33" s="27">
        <f t="shared" si="9"/>
        <v>374</v>
      </c>
      <c r="L33" s="27">
        <f t="shared" si="10"/>
        <v>374</v>
      </c>
      <c r="M33" s="27">
        <v>374</v>
      </c>
      <c r="N33" s="27"/>
      <c r="O33" s="27"/>
      <c r="P33" s="27"/>
      <c r="Q33" s="27"/>
      <c r="R33" s="27"/>
      <c r="S33" s="27"/>
      <c r="T33" s="27"/>
      <c r="U33" s="27"/>
      <c r="V33" s="27"/>
      <c r="W33" s="27" t="s">
        <v>197</v>
      </c>
      <c r="X33" s="55" t="s">
        <v>198</v>
      </c>
      <c r="Y33" s="66" t="s">
        <v>199</v>
      </c>
      <c r="Z33" s="27" t="s">
        <v>46</v>
      </c>
      <c r="AA33" s="70" t="s">
        <v>47</v>
      </c>
      <c r="AB33" s="27" t="s">
        <v>48</v>
      </c>
    </row>
    <row r="34" s="7" customFormat="1" ht="126" spans="1:28">
      <c r="A34" s="27">
        <v>27</v>
      </c>
      <c r="B34" s="27" t="s">
        <v>200</v>
      </c>
      <c r="C34" s="27" t="s">
        <v>201</v>
      </c>
      <c r="D34" s="27" t="s">
        <v>37</v>
      </c>
      <c r="E34" s="27" t="s">
        <v>66</v>
      </c>
      <c r="F34" s="27" t="s">
        <v>39</v>
      </c>
      <c r="G34" s="28" t="s">
        <v>202</v>
      </c>
      <c r="H34" s="28" t="s">
        <v>203</v>
      </c>
      <c r="I34" s="27" t="s">
        <v>69</v>
      </c>
      <c r="J34" s="27">
        <v>3.696</v>
      </c>
      <c r="K34" s="27">
        <f t="shared" si="9"/>
        <v>396</v>
      </c>
      <c r="L34" s="27">
        <f t="shared" si="10"/>
        <v>396</v>
      </c>
      <c r="M34" s="27">
        <v>396</v>
      </c>
      <c r="N34" s="27"/>
      <c r="O34" s="27"/>
      <c r="P34" s="27"/>
      <c r="Q34" s="27"/>
      <c r="R34" s="27"/>
      <c r="S34" s="27"/>
      <c r="T34" s="27"/>
      <c r="U34" s="27"/>
      <c r="V34" s="27"/>
      <c r="W34" s="27" t="s">
        <v>197</v>
      </c>
      <c r="X34" s="55" t="s">
        <v>198</v>
      </c>
      <c r="Y34" s="69" t="s">
        <v>199</v>
      </c>
      <c r="Z34" s="27" t="s">
        <v>46</v>
      </c>
      <c r="AA34" s="70" t="s">
        <v>47</v>
      </c>
      <c r="AB34" s="27" t="s">
        <v>48</v>
      </c>
    </row>
    <row r="35" s="1" customFormat="1" ht="126" spans="1:28">
      <c r="A35" s="27">
        <v>28</v>
      </c>
      <c r="B35" s="27" t="s">
        <v>204</v>
      </c>
      <c r="C35" s="27" t="s">
        <v>205</v>
      </c>
      <c r="D35" s="27" t="s">
        <v>37</v>
      </c>
      <c r="E35" s="27" t="s">
        <v>66</v>
      </c>
      <c r="F35" s="27" t="s">
        <v>39</v>
      </c>
      <c r="G35" s="28" t="s">
        <v>206</v>
      </c>
      <c r="H35" s="28" t="s">
        <v>207</v>
      </c>
      <c r="I35" s="27" t="s">
        <v>69</v>
      </c>
      <c r="J35" s="27">
        <v>4.2</v>
      </c>
      <c r="K35" s="27">
        <f t="shared" si="9"/>
        <v>398</v>
      </c>
      <c r="L35" s="27">
        <f t="shared" si="10"/>
        <v>398</v>
      </c>
      <c r="M35" s="27">
        <v>398</v>
      </c>
      <c r="N35" s="27"/>
      <c r="O35" s="27"/>
      <c r="P35" s="27"/>
      <c r="Q35" s="27"/>
      <c r="R35" s="27"/>
      <c r="S35" s="27"/>
      <c r="T35" s="27"/>
      <c r="U35" s="27"/>
      <c r="V35" s="27"/>
      <c r="W35" s="27" t="s">
        <v>62</v>
      </c>
      <c r="X35" s="55" t="s">
        <v>63</v>
      </c>
      <c r="Y35" s="66" t="s">
        <v>199</v>
      </c>
      <c r="Z35" s="27" t="s">
        <v>46</v>
      </c>
      <c r="AA35" s="70" t="s">
        <v>47</v>
      </c>
      <c r="AB35" s="27" t="s">
        <v>48</v>
      </c>
    </row>
    <row r="36" s="1" customFormat="1" ht="126" spans="1:28">
      <c r="A36" s="27">
        <v>29</v>
      </c>
      <c r="B36" s="27" t="s">
        <v>208</v>
      </c>
      <c r="C36" s="27" t="s">
        <v>209</v>
      </c>
      <c r="D36" s="27" t="s">
        <v>37</v>
      </c>
      <c r="E36" s="27" t="s">
        <v>66</v>
      </c>
      <c r="F36" s="27" t="s">
        <v>39</v>
      </c>
      <c r="G36" s="28" t="s">
        <v>210</v>
      </c>
      <c r="H36" s="28" t="s">
        <v>211</v>
      </c>
      <c r="I36" s="27" t="s">
        <v>69</v>
      </c>
      <c r="J36" s="27">
        <v>4.975</v>
      </c>
      <c r="K36" s="27">
        <f t="shared" si="9"/>
        <v>398</v>
      </c>
      <c r="L36" s="27">
        <f t="shared" si="10"/>
        <v>398</v>
      </c>
      <c r="M36" s="27">
        <v>398</v>
      </c>
      <c r="N36" s="27"/>
      <c r="O36" s="27"/>
      <c r="P36" s="27"/>
      <c r="Q36" s="27"/>
      <c r="R36" s="27"/>
      <c r="S36" s="27"/>
      <c r="T36" s="27"/>
      <c r="U36" s="27"/>
      <c r="V36" s="27"/>
      <c r="W36" s="27" t="s">
        <v>43</v>
      </c>
      <c r="X36" s="55" t="s">
        <v>44</v>
      </c>
      <c r="Y36" s="66" t="s">
        <v>158</v>
      </c>
      <c r="Z36" s="27" t="s">
        <v>46</v>
      </c>
      <c r="AA36" s="70" t="s">
        <v>47</v>
      </c>
      <c r="AB36" s="27" t="s">
        <v>48</v>
      </c>
    </row>
    <row r="37" s="1" customFormat="1" ht="126" spans="1:28">
      <c r="A37" s="27">
        <v>30</v>
      </c>
      <c r="B37" s="27" t="s">
        <v>212</v>
      </c>
      <c r="C37" s="27" t="s">
        <v>213</v>
      </c>
      <c r="D37" s="27" t="s">
        <v>37</v>
      </c>
      <c r="E37" s="27" t="s">
        <v>66</v>
      </c>
      <c r="F37" s="27" t="s">
        <v>39</v>
      </c>
      <c r="G37" s="28" t="s">
        <v>214</v>
      </c>
      <c r="H37" s="28" t="s">
        <v>215</v>
      </c>
      <c r="I37" s="27" t="s">
        <v>69</v>
      </c>
      <c r="J37" s="27">
        <v>3</v>
      </c>
      <c r="K37" s="27">
        <f t="shared" si="9"/>
        <v>300</v>
      </c>
      <c r="L37" s="27">
        <f t="shared" si="10"/>
        <v>300</v>
      </c>
      <c r="M37" s="27">
        <v>300</v>
      </c>
      <c r="N37" s="27"/>
      <c r="O37" s="27"/>
      <c r="P37" s="27"/>
      <c r="Q37" s="27"/>
      <c r="R37" s="27"/>
      <c r="S37" s="27"/>
      <c r="T37" s="27"/>
      <c r="U37" s="27"/>
      <c r="V37" s="27"/>
      <c r="W37" s="27" t="s">
        <v>216</v>
      </c>
      <c r="X37" s="55" t="s">
        <v>217</v>
      </c>
      <c r="Y37" s="66" t="s">
        <v>199</v>
      </c>
      <c r="Z37" s="27" t="s">
        <v>46</v>
      </c>
      <c r="AA37" s="70" t="s">
        <v>47</v>
      </c>
      <c r="AB37" s="27" t="s">
        <v>48</v>
      </c>
    </row>
    <row r="38" s="1" customFormat="1" ht="126" spans="1:28">
      <c r="A38" s="27">
        <v>31</v>
      </c>
      <c r="B38" s="27" t="s">
        <v>218</v>
      </c>
      <c r="C38" s="27" t="s">
        <v>219</v>
      </c>
      <c r="D38" s="27" t="s">
        <v>37</v>
      </c>
      <c r="E38" s="27" t="s">
        <v>66</v>
      </c>
      <c r="F38" s="27" t="s">
        <v>39</v>
      </c>
      <c r="G38" s="28" t="s">
        <v>220</v>
      </c>
      <c r="H38" s="28" t="s">
        <v>221</v>
      </c>
      <c r="I38" s="27" t="s">
        <v>69</v>
      </c>
      <c r="J38" s="27">
        <v>2.5</v>
      </c>
      <c r="K38" s="27">
        <f t="shared" si="9"/>
        <v>250</v>
      </c>
      <c r="L38" s="27">
        <f t="shared" si="10"/>
        <v>250</v>
      </c>
      <c r="M38" s="27">
        <v>250</v>
      </c>
      <c r="N38" s="27"/>
      <c r="O38" s="27"/>
      <c r="P38" s="27"/>
      <c r="Q38" s="27"/>
      <c r="R38" s="27"/>
      <c r="S38" s="27"/>
      <c r="T38" s="27"/>
      <c r="U38" s="27"/>
      <c r="V38" s="27"/>
      <c r="W38" s="27" t="s">
        <v>216</v>
      </c>
      <c r="X38" s="55" t="s">
        <v>217</v>
      </c>
      <c r="Y38" s="66" t="s">
        <v>199</v>
      </c>
      <c r="Z38" s="27" t="s">
        <v>46</v>
      </c>
      <c r="AA38" s="70" t="s">
        <v>47</v>
      </c>
      <c r="AB38" s="27" t="s">
        <v>48</v>
      </c>
    </row>
    <row r="39" s="1" customFormat="1" ht="126" spans="1:28">
      <c r="A39" s="27">
        <v>32</v>
      </c>
      <c r="B39" s="27" t="s">
        <v>222</v>
      </c>
      <c r="C39" s="27" t="s">
        <v>223</v>
      </c>
      <c r="D39" s="27" t="s">
        <v>37</v>
      </c>
      <c r="E39" s="27" t="s">
        <v>66</v>
      </c>
      <c r="F39" s="27" t="s">
        <v>39</v>
      </c>
      <c r="G39" s="28" t="s">
        <v>224</v>
      </c>
      <c r="H39" s="28" t="s">
        <v>225</v>
      </c>
      <c r="I39" s="27" t="s">
        <v>69</v>
      </c>
      <c r="J39" s="27">
        <v>4.975</v>
      </c>
      <c r="K39" s="27">
        <f t="shared" si="9"/>
        <v>398</v>
      </c>
      <c r="L39" s="27">
        <f t="shared" si="10"/>
        <v>398</v>
      </c>
      <c r="M39" s="27">
        <v>398</v>
      </c>
      <c r="N39" s="27"/>
      <c r="O39" s="27"/>
      <c r="P39" s="27"/>
      <c r="Q39" s="27"/>
      <c r="R39" s="27"/>
      <c r="S39" s="27"/>
      <c r="T39" s="27"/>
      <c r="U39" s="27"/>
      <c r="V39" s="27"/>
      <c r="W39" s="27" t="s">
        <v>216</v>
      </c>
      <c r="X39" s="55" t="s">
        <v>217</v>
      </c>
      <c r="Y39" s="66" t="s">
        <v>158</v>
      </c>
      <c r="Z39" s="27" t="s">
        <v>46</v>
      </c>
      <c r="AA39" s="70" t="s">
        <v>47</v>
      </c>
      <c r="AB39" s="27" t="s">
        <v>48</v>
      </c>
    </row>
    <row r="40" s="1" customFormat="1" ht="126" spans="1:28">
      <c r="A40" s="27">
        <v>33</v>
      </c>
      <c r="B40" s="27" t="s">
        <v>226</v>
      </c>
      <c r="C40" s="27" t="s">
        <v>227</v>
      </c>
      <c r="D40" s="27" t="s">
        <v>37</v>
      </c>
      <c r="E40" s="27" t="s">
        <v>66</v>
      </c>
      <c r="F40" s="27" t="s">
        <v>39</v>
      </c>
      <c r="G40" s="28" t="s">
        <v>228</v>
      </c>
      <c r="H40" s="28" t="s">
        <v>229</v>
      </c>
      <c r="I40" s="27" t="s">
        <v>69</v>
      </c>
      <c r="J40" s="27">
        <v>4.975</v>
      </c>
      <c r="K40" s="27">
        <f t="shared" si="9"/>
        <v>398</v>
      </c>
      <c r="L40" s="27">
        <f t="shared" si="10"/>
        <v>398</v>
      </c>
      <c r="M40" s="27">
        <v>398</v>
      </c>
      <c r="N40" s="27"/>
      <c r="O40" s="27"/>
      <c r="P40" s="27"/>
      <c r="Q40" s="27"/>
      <c r="R40" s="27"/>
      <c r="S40" s="27"/>
      <c r="T40" s="27"/>
      <c r="U40" s="27"/>
      <c r="V40" s="27"/>
      <c r="W40" s="27" t="s">
        <v>216</v>
      </c>
      <c r="X40" s="55" t="s">
        <v>217</v>
      </c>
      <c r="Y40" s="66" t="s">
        <v>158</v>
      </c>
      <c r="Z40" s="27" t="s">
        <v>46</v>
      </c>
      <c r="AA40" s="70" t="s">
        <v>47</v>
      </c>
      <c r="AB40" s="27" t="s">
        <v>48</v>
      </c>
    </row>
    <row r="41" s="1" customFormat="1" ht="157.5" spans="1:28">
      <c r="A41" s="27">
        <v>34</v>
      </c>
      <c r="B41" s="27" t="s">
        <v>230</v>
      </c>
      <c r="C41" s="27" t="s">
        <v>231</v>
      </c>
      <c r="D41" s="27" t="s">
        <v>37</v>
      </c>
      <c r="E41" s="27" t="s">
        <v>232</v>
      </c>
      <c r="F41" s="27" t="s">
        <v>39</v>
      </c>
      <c r="G41" s="28" t="s">
        <v>233</v>
      </c>
      <c r="H41" s="28" t="s">
        <v>234</v>
      </c>
      <c r="I41" s="27" t="s">
        <v>235</v>
      </c>
      <c r="J41" s="27">
        <v>70000</v>
      </c>
      <c r="K41" s="27">
        <f t="shared" si="9"/>
        <v>3240</v>
      </c>
      <c r="L41" s="27">
        <f t="shared" si="10"/>
        <v>3240</v>
      </c>
      <c r="M41" s="27">
        <f>3800-560</f>
        <v>3240</v>
      </c>
      <c r="N41" s="27"/>
      <c r="O41" s="27"/>
      <c r="P41" s="27"/>
      <c r="Q41" s="27"/>
      <c r="R41" s="27"/>
      <c r="S41" s="27"/>
      <c r="T41" s="27"/>
      <c r="U41" s="27"/>
      <c r="V41" s="27"/>
      <c r="W41" s="27" t="s">
        <v>236</v>
      </c>
      <c r="X41" s="55" t="s">
        <v>237</v>
      </c>
      <c r="Y41" s="66" t="s">
        <v>238</v>
      </c>
      <c r="Z41" s="27" t="s">
        <v>46</v>
      </c>
      <c r="AA41" s="70" t="s">
        <v>47</v>
      </c>
      <c r="AB41" s="27" t="s">
        <v>48</v>
      </c>
    </row>
    <row r="42" s="7" customFormat="1" ht="126" spans="1:28">
      <c r="A42" s="27">
        <v>35</v>
      </c>
      <c r="B42" s="27" t="s">
        <v>239</v>
      </c>
      <c r="C42" s="27" t="s">
        <v>240</v>
      </c>
      <c r="D42" s="27" t="s">
        <v>37</v>
      </c>
      <c r="E42" s="27" t="s">
        <v>241</v>
      </c>
      <c r="F42" s="27" t="s">
        <v>39</v>
      </c>
      <c r="G42" s="28" t="s">
        <v>242</v>
      </c>
      <c r="H42" s="28" t="s">
        <v>243</v>
      </c>
      <c r="I42" s="27" t="s">
        <v>244</v>
      </c>
      <c r="J42" s="27">
        <v>17531</v>
      </c>
      <c r="K42" s="27">
        <f t="shared" ref="K42:K46" si="11">L42</f>
        <v>1837.36</v>
      </c>
      <c r="L42" s="27">
        <f>M42+N42+O42+P42+Q42+R42</f>
        <v>1837.36</v>
      </c>
      <c r="M42" s="27">
        <f>1850-12.64</f>
        <v>1837.36</v>
      </c>
      <c r="N42" s="27"/>
      <c r="O42" s="27"/>
      <c r="P42" s="27"/>
      <c r="Q42" s="27"/>
      <c r="R42" s="27"/>
      <c r="S42" s="27"/>
      <c r="T42" s="27"/>
      <c r="U42" s="27"/>
      <c r="V42" s="27"/>
      <c r="W42" s="27" t="s">
        <v>245</v>
      </c>
      <c r="X42" s="55" t="s">
        <v>246</v>
      </c>
      <c r="Y42" s="66" t="s">
        <v>247</v>
      </c>
      <c r="Z42" s="27" t="s">
        <v>46</v>
      </c>
      <c r="AA42" s="70" t="s">
        <v>47</v>
      </c>
      <c r="AB42" s="27" t="s">
        <v>48</v>
      </c>
    </row>
    <row r="43" s="1" customFormat="1" ht="127.5" spans="1:28">
      <c r="A43" s="27">
        <v>36</v>
      </c>
      <c r="B43" s="27" t="s">
        <v>248</v>
      </c>
      <c r="C43" s="27" t="s">
        <v>249</v>
      </c>
      <c r="D43" s="27" t="s">
        <v>37</v>
      </c>
      <c r="E43" s="28" t="s">
        <v>250</v>
      </c>
      <c r="F43" s="28" t="s">
        <v>39</v>
      </c>
      <c r="G43" s="28" t="s">
        <v>251</v>
      </c>
      <c r="H43" s="29" t="s">
        <v>252</v>
      </c>
      <c r="I43" s="27" t="s">
        <v>253</v>
      </c>
      <c r="J43" s="27">
        <v>1</v>
      </c>
      <c r="K43" s="27">
        <f t="shared" si="11"/>
        <v>1100</v>
      </c>
      <c r="L43" s="27">
        <f t="shared" ref="L43:L46" si="12">M43</f>
        <v>1100</v>
      </c>
      <c r="M43" s="27">
        <v>1100</v>
      </c>
      <c r="N43" s="27"/>
      <c r="O43" s="27"/>
      <c r="P43" s="27"/>
      <c r="Q43" s="27"/>
      <c r="R43" s="27"/>
      <c r="S43" s="27"/>
      <c r="T43" s="27"/>
      <c r="U43" s="27"/>
      <c r="V43" s="27"/>
      <c r="W43" s="28" t="s">
        <v>254</v>
      </c>
      <c r="X43" s="55" t="s">
        <v>255</v>
      </c>
      <c r="Y43" s="66" t="s">
        <v>256</v>
      </c>
      <c r="Z43" s="67" t="s">
        <v>46</v>
      </c>
      <c r="AA43" s="68" t="s">
        <v>47</v>
      </c>
      <c r="AB43" s="27" t="s">
        <v>48</v>
      </c>
    </row>
    <row r="44" s="7" customFormat="1" ht="267" customHeight="1" spans="1:28">
      <c r="A44" s="27">
        <v>37</v>
      </c>
      <c r="B44" s="27" t="s">
        <v>257</v>
      </c>
      <c r="C44" s="27" t="s">
        <v>258</v>
      </c>
      <c r="D44" s="27" t="s">
        <v>37</v>
      </c>
      <c r="E44" s="28" t="s">
        <v>232</v>
      </c>
      <c r="F44" s="28" t="s">
        <v>39</v>
      </c>
      <c r="G44" s="28" t="s">
        <v>259</v>
      </c>
      <c r="H44" s="29" t="s">
        <v>260</v>
      </c>
      <c r="I44" s="27" t="s">
        <v>235</v>
      </c>
      <c r="J44" s="27">
        <v>1445</v>
      </c>
      <c r="K44" s="27">
        <f t="shared" si="11"/>
        <v>305</v>
      </c>
      <c r="L44" s="27">
        <f t="shared" si="12"/>
        <v>305</v>
      </c>
      <c r="M44" s="27">
        <v>305</v>
      </c>
      <c r="N44" s="27"/>
      <c r="O44" s="27"/>
      <c r="P44" s="27"/>
      <c r="Q44" s="27"/>
      <c r="R44" s="27"/>
      <c r="S44" s="27"/>
      <c r="T44" s="27"/>
      <c r="U44" s="27"/>
      <c r="V44" s="27"/>
      <c r="W44" s="28" t="s">
        <v>62</v>
      </c>
      <c r="X44" s="55" t="s">
        <v>63</v>
      </c>
      <c r="Y44" s="66" t="s">
        <v>261</v>
      </c>
      <c r="Z44" s="67" t="s">
        <v>46</v>
      </c>
      <c r="AA44" s="68" t="s">
        <v>47</v>
      </c>
      <c r="AB44" s="27" t="s">
        <v>48</v>
      </c>
    </row>
    <row r="45" s="1" customFormat="1" ht="234" customHeight="1" spans="1:28">
      <c r="A45" s="27">
        <v>38</v>
      </c>
      <c r="B45" s="27" t="s">
        <v>262</v>
      </c>
      <c r="C45" s="27" t="s">
        <v>263</v>
      </c>
      <c r="D45" s="27" t="s">
        <v>37</v>
      </c>
      <c r="E45" s="28" t="s">
        <v>232</v>
      </c>
      <c r="F45" s="28" t="s">
        <v>39</v>
      </c>
      <c r="G45" s="28" t="s">
        <v>264</v>
      </c>
      <c r="H45" s="28" t="s">
        <v>265</v>
      </c>
      <c r="I45" s="27" t="s">
        <v>266</v>
      </c>
      <c r="J45" s="27">
        <v>35</v>
      </c>
      <c r="K45" s="27">
        <f t="shared" si="11"/>
        <v>1050</v>
      </c>
      <c r="L45" s="27">
        <f t="shared" si="12"/>
        <v>1050</v>
      </c>
      <c r="M45" s="27">
        <v>1050</v>
      </c>
      <c r="N45" s="27"/>
      <c r="O45" s="27"/>
      <c r="P45" s="27"/>
      <c r="Q45" s="27"/>
      <c r="R45" s="27"/>
      <c r="S45" s="27"/>
      <c r="T45" s="27"/>
      <c r="U45" s="27"/>
      <c r="V45" s="27"/>
      <c r="W45" s="56" t="s">
        <v>267</v>
      </c>
      <c r="X45" s="55" t="s">
        <v>268</v>
      </c>
      <c r="Y45" s="66" t="s">
        <v>269</v>
      </c>
      <c r="Z45" s="67" t="s">
        <v>46</v>
      </c>
      <c r="AA45" s="68" t="s">
        <v>47</v>
      </c>
      <c r="AB45" s="27" t="s">
        <v>48</v>
      </c>
    </row>
    <row r="46" s="1" customFormat="1" ht="409" customHeight="1" spans="1:28">
      <c r="A46" s="27">
        <v>39</v>
      </c>
      <c r="B46" s="27" t="s">
        <v>270</v>
      </c>
      <c r="C46" s="27" t="s">
        <v>271</v>
      </c>
      <c r="D46" s="27" t="s">
        <v>37</v>
      </c>
      <c r="E46" s="27" t="s">
        <v>66</v>
      </c>
      <c r="F46" s="28" t="s">
        <v>39</v>
      </c>
      <c r="G46" s="28" t="s">
        <v>272</v>
      </c>
      <c r="H46" s="28" t="s">
        <v>273</v>
      </c>
      <c r="I46" s="27" t="s">
        <v>69</v>
      </c>
      <c r="J46" s="27">
        <v>70.66</v>
      </c>
      <c r="K46" s="27">
        <f t="shared" si="11"/>
        <v>5050</v>
      </c>
      <c r="L46" s="27">
        <f t="shared" si="12"/>
        <v>5050</v>
      </c>
      <c r="M46" s="27">
        <v>5050</v>
      </c>
      <c r="N46" s="27"/>
      <c r="O46" s="27"/>
      <c r="P46" s="27"/>
      <c r="Q46" s="27"/>
      <c r="R46" s="27"/>
      <c r="S46" s="27"/>
      <c r="T46" s="27"/>
      <c r="U46" s="27"/>
      <c r="V46" s="27"/>
      <c r="W46" s="28" t="s">
        <v>274</v>
      </c>
      <c r="X46" s="55" t="s">
        <v>275</v>
      </c>
      <c r="Y46" s="66" t="s">
        <v>276</v>
      </c>
      <c r="Z46" s="67" t="s">
        <v>46</v>
      </c>
      <c r="AA46" s="68" t="s">
        <v>47</v>
      </c>
      <c r="AB46" s="31" t="s">
        <v>48</v>
      </c>
    </row>
    <row r="47" s="1" customFormat="1" ht="409" customHeight="1" spans="1:28">
      <c r="A47" s="31">
        <v>40</v>
      </c>
      <c r="B47" s="31" t="s">
        <v>277</v>
      </c>
      <c r="C47" s="31" t="s">
        <v>278</v>
      </c>
      <c r="D47" s="31" t="s">
        <v>37</v>
      </c>
      <c r="E47" s="31" t="s">
        <v>232</v>
      </c>
      <c r="F47" s="31" t="s">
        <v>39</v>
      </c>
      <c r="G47" s="32" t="s">
        <v>279</v>
      </c>
      <c r="H47" s="33" t="s">
        <v>280</v>
      </c>
      <c r="I47" s="31" t="s">
        <v>235</v>
      </c>
      <c r="J47" s="31">
        <v>64381.03</v>
      </c>
      <c r="K47" s="31">
        <f>L47+S47+T47+V47</f>
        <v>4500</v>
      </c>
      <c r="L47" s="31">
        <f>M47+N47+O47</f>
        <v>4500</v>
      </c>
      <c r="M47" s="31">
        <v>4500</v>
      </c>
      <c r="N47" s="31"/>
      <c r="O47" s="31"/>
      <c r="P47" s="31"/>
      <c r="Q47" s="31"/>
      <c r="R47" s="31"/>
      <c r="S47" s="31"/>
      <c r="T47" s="31"/>
      <c r="U47" s="31"/>
      <c r="V47" s="31"/>
      <c r="W47" s="31" t="s">
        <v>281</v>
      </c>
      <c r="X47" s="55" t="s">
        <v>282</v>
      </c>
      <c r="Y47" s="71" t="s">
        <v>283</v>
      </c>
      <c r="Z47" s="71" t="s">
        <v>46</v>
      </c>
      <c r="AA47" s="70" t="s">
        <v>47</v>
      </c>
      <c r="AB47" s="31" t="s">
        <v>48</v>
      </c>
    </row>
    <row r="48" s="1" customFormat="1" ht="409" customHeight="1" spans="1:28">
      <c r="A48" s="31"/>
      <c r="B48" s="31"/>
      <c r="C48" s="31"/>
      <c r="D48" s="31"/>
      <c r="E48" s="31"/>
      <c r="F48" s="31"/>
      <c r="G48" s="32"/>
      <c r="H48" s="33"/>
      <c r="I48" s="31"/>
      <c r="J48" s="31"/>
      <c r="K48" s="31"/>
      <c r="L48" s="31"/>
      <c r="M48" s="31"/>
      <c r="N48" s="31"/>
      <c r="O48" s="31"/>
      <c r="P48" s="31"/>
      <c r="Q48" s="31"/>
      <c r="R48" s="31"/>
      <c r="S48" s="31"/>
      <c r="T48" s="31"/>
      <c r="U48" s="31"/>
      <c r="V48" s="31"/>
      <c r="W48" s="31"/>
      <c r="X48" s="55"/>
      <c r="Y48" s="71"/>
      <c r="Z48" s="71"/>
      <c r="AA48" s="70"/>
      <c r="AB48" s="31"/>
    </row>
    <row r="49" s="6" customFormat="1" ht="409" customHeight="1" spans="1:28">
      <c r="A49" s="31"/>
      <c r="B49" s="31"/>
      <c r="C49" s="31"/>
      <c r="D49" s="31"/>
      <c r="E49" s="31"/>
      <c r="F49" s="31"/>
      <c r="G49" s="32"/>
      <c r="H49" s="33"/>
      <c r="I49" s="31"/>
      <c r="J49" s="31"/>
      <c r="K49" s="31"/>
      <c r="L49" s="31"/>
      <c r="M49" s="31"/>
      <c r="N49" s="31"/>
      <c r="O49" s="31"/>
      <c r="P49" s="31"/>
      <c r="Q49" s="31"/>
      <c r="R49" s="31"/>
      <c r="S49" s="31"/>
      <c r="T49" s="31"/>
      <c r="U49" s="31"/>
      <c r="V49" s="31"/>
      <c r="W49" s="31"/>
      <c r="X49" s="55"/>
      <c r="Y49" s="71"/>
      <c r="Z49" s="71"/>
      <c r="AA49" s="70"/>
      <c r="AB49" s="31"/>
    </row>
    <row r="50" s="6" customFormat="1" ht="409" customHeight="1" spans="1:28">
      <c r="A50" s="31"/>
      <c r="B50" s="31"/>
      <c r="C50" s="31"/>
      <c r="D50" s="31"/>
      <c r="E50" s="31"/>
      <c r="F50" s="31"/>
      <c r="G50" s="32"/>
      <c r="H50" s="33"/>
      <c r="I50" s="31"/>
      <c r="J50" s="31"/>
      <c r="K50" s="31"/>
      <c r="L50" s="31"/>
      <c r="M50" s="31"/>
      <c r="N50" s="31"/>
      <c r="O50" s="31"/>
      <c r="P50" s="31"/>
      <c r="Q50" s="31"/>
      <c r="R50" s="31"/>
      <c r="S50" s="31"/>
      <c r="T50" s="31"/>
      <c r="U50" s="31"/>
      <c r="V50" s="31"/>
      <c r="W50" s="31"/>
      <c r="X50" s="55"/>
      <c r="Y50" s="71"/>
      <c r="Z50" s="71"/>
      <c r="AA50" s="70"/>
      <c r="AB50" s="31"/>
    </row>
    <row r="51" s="1" customFormat="1" ht="112.5" spans="1:28">
      <c r="A51" s="31">
        <v>41</v>
      </c>
      <c r="B51" s="31" t="s">
        <v>284</v>
      </c>
      <c r="C51" s="31" t="s">
        <v>285</v>
      </c>
      <c r="D51" s="31" t="s">
        <v>37</v>
      </c>
      <c r="E51" s="31" t="s">
        <v>66</v>
      </c>
      <c r="F51" s="31" t="s">
        <v>39</v>
      </c>
      <c r="G51" s="32" t="s">
        <v>286</v>
      </c>
      <c r="H51" s="33" t="s">
        <v>287</v>
      </c>
      <c r="I51" s="31" t="s">
        <v>42</v>
      </c>
      <c r="J51" s="31">
        <v>38904.18</v>
      </c>
      <c r="K51" s="31">
        <f t="shared" ref="K51:K53" si="13">L51+S51+T51+U51+V51</f>
        <v>5257.64</v>
      </c>
      <c r="L51" s="31">
        <f t="shared" ref="L51:L53" si="14">M51+N51+O51+P51+Q51+R51</f>
        <v>5257.64</v>
      </c>
      <c r="M51" s="31">
        <v>5257.64</v>
      </c>
      <c r="N51" s="31"/>
      <c r="O51" s="31"/>
      <c r="P51" s="31"/>
      <c r="Q51" s="31"/>
      <c r="R51" s="31"/>
      <c r="S51" s="31"/>
      <c r="T51" s="31"/>
      <c r="U51" s="31"/>
      <c r="V51" s="31"/>
      <c r="W51" s="31" t="s">
        <v>288</v>
      </c>
      <c r="X51" s="55" t="s">
        <v>289</v>
      </c>
      <c r="Y51" s="71" t="s">
        <v>290</v>
      </c>
      <c r="Z51" s="71" t="s">
        <v>46</v>
      </c>
      <c r="AA51" s="70" t="s">
        <v>47</v>
      </c>
      <c r="AB51" s="31" t="s">
        <v>48</v>
      </c>
    </row>
    <row r="52" s="1" customFormat="1" ht="90" spans="1:28">
      <c r="A52" s="31">
        <v>42</v>
      </c>
      <c r="B52" s="31" t="s">
        <v>291</v>
      </c>
      <c r="C52" s="31" t="s">
        <v>292</v>
      </c>
      <c r="D52" s="31" t="s">
        <v>37</v>
      </c>
      <c r="E52" s="31" t="s">
        <v>38</v>
      </c>
      <c r="F52" s="31" t="s">
        <v>39</v>
      </c>
      <c r="G52" s="32" t="s">
        <v>293</v>
      </c>
      <c r="H52" s="33" t="s">
        <v>294</v>
      </c>
      <c r="I52" s="31" t="s">
        <v>42</v>
      </c>
      <c r="J52" s="31">
        <v>1370.88</v>
      </c>
      <c r="K52" s="31">
        <f t="shared" si="13"/>
        <v>450</v>
      </c>
      <c r="L52" s="31">
        <f t="shared" si="14"/>
        <v>450</v>
      </c>
      <c r="M52" s="31">
        <v>450</v>
      </c>
      <c r="N52" s="31"/>
      <c r="O52" s="31"/>
      <c r="P52" s="31"/>
      <c r="Q52" s="31"/>
      <c r="R52" s="31"/>
      <c r="S52" s="31"/>
      <c r="T52" s="31"/>
      <c r="U52" s="31"/>
      <c r="V52" s="31"/>
      <c r="W52" s="31" t="s">
        <v>167</v>
      </c>
      <c r="X52" s="55" t="s">
        <v>168</v>
      </c>
      <c r="Y52" s="71" t="s">
        <v>295</v>
      </c>
      <c r="Z52" s="71" t="s">
        <v>46</v>
      </c>
      <c r="AA52" s="70" t="s">
        <v>47</v>
      </c>
      <c r="AB52" s="31" t="s">
        <v>48</v>
      </c>
    </row>
    <row r="53" s="1" customFormat="1" ht="90" spans="1:28">
      <c r="A53" s="31">
        <v>43</v>
      </c>
      <c r="B53" s="31" t="s">
        <v>296</v>
      </c>
      <c r="C53" s="31" t="s">
        <v>297</v>
      </c>
      <c r="D53" s="31" t="s">
        <v>37</v>
      </c>
      <c r="E53" s="31" t="s">
        <v>38</v>
      </c>
      <c r="F53" s="31" t="s">
        <v>39</v>
      </c>
      <c r="G53" s="32" t="s">
        <v>298</v>
      </c>
      <c r="H53" s="33" t="s">
        <v>299</v>
      </c>
      <c r="I53" s="31" t="s">
        <v>42</v>
      </c>
      <c r="J53" s="31">
        <v>530</v>
      </c>
      <c r="K53" s="31">
        <f t="shared" si="13"/>
        <v>150</v>
      </c>
      <c r="L53" s="31">
        <f t="shared" si="14"/>
        <v>150</v>
      </c>
      <c r="M53" s="31">
        <v>150</v>
      </c>
      <c r="N53" s="31"/>
      <c r="O53" s="31"/>
      <c r="P53" s="31"/>
      <c r="Q53" s="31"/>
      <c r="R53" s="31"/>
      <c r="S53" s="31"/>
      <c r="T53" s="31"/>
      <c r="U53" s="31"/>
      <c r="V53" s="31"/>
      <c r="W53" s="31" t="s">
        <v>300</v>
      </c>
      <c r="X53" s="55" t="s">
        <v>301</v>
      </c>
      <c r="Y53" s="71" t="s">
        <v>295</v>
      </c>
      <c r="Z53" s="71" t="s">
        <v>46</v>
      </c>
      <c r="AA53" s="70" t="s">
        <v>47</v>
      </c>
      <c r="AB53" s="31" t="s">
        <v>48</v>
      </c>
    </row>
    <row r="54" s="8" customFormat="1" ht="100" customHeight="1" spans="1:28">
      <c r="A54" s="26" t="s">
        <v>302</v>
      </c>
      <c r="B54" s="26"/>
      <c r="C54" s="34" t="s">
        <v>303</v>
      </c>
      <c r="D54" s="34"/>
      <c r="E54" s="34"/>
      <c r="F54" s="34"/>
      <c r="G54" s="34"/>
      <c r="H54" s="34"/>
      <c r="I54" s="34"/>
      <c r="J54" s="34"/>
      <c r="K54" s="50">
        <f t="shared" ref="K54:V54" si="15">SUM(K55:K71)</f>
        <v>13627.2</v>
      </c>
      <c r="L54" s="50">
        <f t="shared" si="15"/>
        <v>13561.2</v>
      </c>
      <c r="M54" s="50">
        <f t="shared" si="15"/>
        <v>13561.2</v>
      </c>
      <c r="N54" s="50">
        <f t="shared" si="15"/>
        <v>0</v>
      </c>
      <c r="O54" s="50">
        <f t="shared" si="15"/>
        <v>0</v>
      </c>
      <c r="P54" s="50">
        <f t="shared" si="15"/>
        <v>0</v>
      </c>
      <c r="Q54" s="50">
        <f t="shared" si="15"/>
        <v>0</v>
      </c>
      <c r="R54" s="50">
        <f t="shared" si="15"/>
        <v>0</v>
      </c>
      <c r="S54" s="50">
        <f t="shared" si="15"/>
        <v>0</v>
      </c>
      <c r="T54" s="50">
        <f t="shared" si="15"/>
        <v>0</v>
      </c>
      <c r="U54" s="50">
        <f t="shared" si="15"/>
        <v>66</v>
      </c>
      <c r="V54" s="50">
        <f t="shared" si="15"/>
        <v>0</v>
      </c>
      <c r="W54" s="50">
        <f>SUM(W55:W72)</f>
        <v>0</v>
      </c>
      <c r="X54" s="57"/>
      <c r="Y54" s="72"/>
      <c r="Z54" s="73"/>
      <c r="AA54" s="73"/>
      <c r="AB54" s="73"/>
    </row>
    <row r="55" s="1" customFormat="1" ht="315" spans="1:28">
      <c r="A55" s="27">
        <v>44</v>
      </c>
      <c r="B55" s="27" t="s">
        <v>304</v>
      </c>
      <c r="C55" s="27" t="s">
        <v>305</v>
      </c>
      <c r="D55" s="27" t="s">
        <v>303</v>
      </c>
      <c r="E55" s="35" t="s">
        <v>306</v>
      </c>
      <c r="F55" s="27" t="s">
        <v>39</v>
      </c>
      <c r="G55" s="28" t="s">
        <v>307</v>
      </c>
      <c r="H55" s="36" t="s">
        <v>308</v>
      </c>
      <c r="I55" s="27" t="s">
        <v>69</v>
      </c>
      <c r="J55" s="27">
        <v>41.3</v>
      </c>
      <c r="K55" s="27">
        <f t="shared" ref="K55:K70" si="16">L55+S55+T55+U55+V55</f>
        <v>3250</v>
      </c>
      <c r="L55" s="51">
        <f t="shared" ref="L55:L70" si="17">M55+N55+O55+P55+Q55+R55</f>
        <v>3250</v>
      </c>
      <c r="M55" s="27">
        <v>3250</v>
      </c>
      <c r="N55" s="52"/>
      <c r="O55" s="52"/>
      <c r="P55" s="52"/>
      <c r="Q55" s="52"/>
      <c r="R55" s="52"/>
      <c r="S55" s="51"/>
      <c r="T55" s="51"/>
      <c r="U55" s="51"/>
      <c r="V55" s="51"/>
      <c r="W55" s="31" t="s">
        <v>274</v>
      </c>
      <c r="X55" s="55" t="s">
        <v>275</v>
      </c>
      <c r="Y55" s="66" t="s">
        <v>309</v>
      </c>
      <c r="Z55" s="74" t="s">
        <v>46</v>
      </c>
      <c r="AA55" s="68" t="s">
        <v>47</v>
      </c>
      <c r="AB55" s="31" t="s">
        <v>310</v>
      </c>
    </row>
    <row r="56" s="1" customFormat="1" ht="189" spans="1:28">
      <c r="A56" s="27">
        <v>45</v>
      </c>
      <c r="B56" s="27" t="s">
        <v>311</v>
      </c>
      <c r="C56" s="27" t="s">
        <v>312</v>
      </c>
      <c r="D56" s="27" t="s">
        <v>303</v>
      </c>
      <c r="E56" s="35" t="s">
        <v>313</v>
      </c>
      <c r="F56" s="27" t="s">
        <v>39</v>
      </c>
      <c r="G56" s="35" t="s">
        <v>314</v>
      </c>
      <c r="H56" s="28" t="s">
        <v>315</v>
      </c>
      <c r="I56" s="27" t="s">
        <v>69</v>
      </c>
      <c r="J56" s="27">
        <v>15.44</v>
      </c>
      <c r="K56" s="27">
        <f t="shared" si="16"/>
        <v>1250</v>
      </c>
      <c r="L56" s="51">
        <f t="shared" si="17"/>
        <v>1250</v>
      </c>
      <c r="M56" s="27">
        <v>1250</v>
      </c>
      <c r="N56" s="52"/>
      <c r="O56" s="52"/>
      <c r="P56" s="52"/>
      <c r="Q56" s="52"/>
      <c r="R56" s="52"/>
      <c r="S56" s="51"/>
      <c r="T56" s="51"/>
      <c r="U56" s="51"/>
      <c r="V56" s="51"/>
      <c r="W56" s="31" t="s">
        <v>316</v>
      </c>
      <c r="X56" s="55" t="s">
        <v>317</v>
      </c>
      <c r="Y56" s="75" t="s">
        <v>318</v>
      </c>
      <c r="Z56" s="74" t="s">
        <v>46</v>
      </c>
      <c r="AA56" s="68" t="s">
        <v>47</v>
      </c>
      <c r="AB56" s="31" t="s">
        <v>310</v>
      </c>
    </row>
    <row r="57" s="7" customFormat="1" ht="189" spans="1:28">
      <c r="A57" s="27">
        <v>46</v>
      </c>
      <c r="B57" s="27" t="s">
        <v>319</v>
      </c>
      <c r="C57" s="37" t="s">
        <v>320</v>
      </c>
      <c r="D57" s="27" t="s">
        <v>303</v>
      </c>
      <c r="E57" s="27" t="s">
        <v>321</v>
      </c>
      <c r="F57" s="27" t="s">
        <v>39</v>
      </c>
      <c r="G57" s="35" t="s">
        <v>286</v>
      </c>
      <c r="H57" s="28" t="s">
        <v>322</v>
      </c>
      <c r="I57" s="27" t="s">
        <v>54</v>
      </c>
      <c r="J57" s="51">
        <v>1</v>
      </c>
      <c r="K57" s="27">
        <f t="shared" si="16"/>
        <v>370</v>
      </c>
      <c r="L57" s="51">
        <f t="shared" si="17"/>
        <v>304</v>
      </c>
      <c r="M57" s="27">
        <v>304</v>
      </c>
      <c r="N57" s="52"/>
      <c r="O57" s="52"/>
      <c r="P57" s="52"/>
      <c r="Q57" s="52"/>
      <c r="R57" s="52"/>
      <c r="S57" s="51"/>
      <c r="T57" s="51"/>
      <c r="U57" s="51">
        <v>66</v>
      </c>
      <c r="V57" s="51"/>
      <c r="W57" s="31" t="s">
        <v>323</v>
      </c>
      <c r="X57" s="55" t="s">
        <v>324</v>
      </c>
      <c r="Y57" s="66" t="s">
        <v>325</v>
      </c>
      <c r="Z57" s="74" t="s">
        <v>46</v>
      </c>
      <c r="AA57" s="68" t="s">
        <v>47</v>
      </c>
      <c r="AB57" s="31" t="s">
        <v>326</v>
      </c>
    </row>
    <row r="58" s="1" customFormat="1" ht="189" spans="1:28">
      <c r="A58" s="27">
        <v>47</v>
      </c>
      <c r="B58" s="27" t="s">
        <v>327</v>
      </c>
      <c r="C58" s="27" t="s">
        <v>328</v>
      </c>
      <c r="D58" s="27" t="s">
        <v>303</v>
      </c>
      <c r="E58" s="27" t="s">
        <v>321</v>
      </c>
      <c r="F58" s="27" t="s">
        <v>39</v>
      </c>
      <c r="G58" s="28" t="s">
        <v>329</v>
      </c>
      <c r="H58" s="28" t="s">
        <v>330</v>
      </c>
      <c r="I58" s="27" t="s">
        <v>54</v>
      </c>
      <c r="J58" s="27">
        <v>1</v>
      </c>
      <c r="K58" s="27">
        <f t="shared" si="16"/>
        <v>1600</v>
      </c>
      <c r="L58" s="51">
        <f t="shared" si="17"/>
        <v>1600</v>
      </c>
      <c r="M58" s="27">
        <v>1600</v>
      </c>
      <c r="N58" s="52"/>
      <c r="O58" s="52"/>
      <c r="P58" s="52"/>
      <c r="Q58" s="52"/>
      <c r="R58" s="52"/>
      <c r="S58" s="51"/>
      <c r="T58" s="51"/>
      <c r="U58" s="51"/>
      <c r="V58" s="51"/>
      <c r="W58" s="31" t="s">
        <v>167</v>
      </c>
      <c r="X58" s="55" t="s">
        <v>324</v>
      </c>
      <c r="Y58" s="66" t="s">
        <v>331</v>
      </c>
      <c r="Z58" s="74" t="s">
        <v>46</v>
      </c>
      <c r="AA58" s="68" t="s">
        <v>47</v>
      </c>
      <c r="AB58" s="31" t="s">
        <v>332</v>
      </c>
    </row>
    <row r="59" s="7" customFormat="1" ht="189" spans="1:28">
      <c r="A59" s="27">
        <v>48</v>
      </c>
      <c r="B59" s="27" t="s">
        <v>333</v>
      </c>
      <c r="C59" s="37" t="s">
        <v>334</v>
      </c>
      <c r="D59" s="27" t="s">
        <v>303</v>
      </c>
      <c r="E59" s="27" t="s">
        <v>321</v>
      </c>
      <c r="F59" s="27" t="s">
        <v>39</v>
      </c>
      <c r="G59" s="35" t="s">
        <v>335</v>
      </c>
      <c r="H59" s="28" t="s">
        <v>336</v>
      </c>
      <c r="I59" s="27" t="s">
        <v>54</v>
      </c>
      <c r="J59" s="51">
        <v>1</v>
      </c>
      <c r="K59" s="27">
        <f t="shared" si="16"/>
        <v>1617</v>
      </c>
      <c r="L59" s="51">
        <f t="shared" si="17"/>
        <v>1617</v>
      </c>
      <c r="M59" s="27">
        <f>1500-34+151</f>
        <v>1617</v>
      </c>
      <c r="N59" s="52"/>
      <c r="O59" s="52"/>
      <c r="P59" s="52"/>
      <c r="Q59" s="52"/>
      <c r="R59" s="52"/>
      <c r="S59" s="51"/>
      <c r="T59" s="51"/>
      <c r="U59" s="51"/>
      <c r="V59" s="51"/>
      <c r="W59" s="31" t="s">
        <v>191</v>
      </c>
      <c r="X59" s="55" t="s">
        <v>324</v>
      </c>
      <c r="Y59" s="66" t="s">
        <v>331</v>
      </c>
      <c r="Z59" s="74" t="s">
        <v>46</v>
      </c>
      <c r="AA59" s="68" t="s">
        <v>47</v>
      </c>
      <c r="AB59" s="31" t="s">
        <v>310</v>
      </c>
    </row>
    <row r="60" s="1" customFormat="1" ht="189" spans="1:28">
      <c r="A60" s="27">
        <v>49</v>
      </c>
      <c r="B60" s="27" t="s">
        <v>337</v>
      </c>
      <c r="C60" s="37" t="s">
        <v>338</v>
      </c>
      <c r="D60" s="27" t="s">
        <v>303</v>
      </c>
      <c r="E60" s="27" t="s">
        <v>339</v>
      </c>
      <c r="F60" s="27" t="s">
        <v>39</v>
      </c>
      <c r="G60" s="35" t="s">
        <v>286</v>
      </c>
      <c r="H60" s="28" t="s">
        <v>340</v>
      </c>
      <c r="I60" s="27" t="s">
        <v>341</v>
      </c>
      <c r="J60" s="51">
        <v>23905</v>
      </c>
      <c r="K60" s="27">
        <f t="shared" si="16"/>
        <v>420</v>
      </c>
      <c r="L60" s="51">
        <f t="shared" si="17"/>
        <v>420</v>
      </c>
      <c r="M60" s="27">
        <v>420</v>
      </c>
      <c r="N60" s="52"/>
      <c r="O60" s="52"/>
      <c r="P60" s="52"/>
      <c r="Q60" s="52"/>
      <c r="R60" s="52"/>
      <c r="S60" s="51"/>
      <c r="T60" s="51"/>
      <c r="U60" s="51"/>
      <c r="V60" s="51"/>
      <c r="W60" s="31" t="s">
        <v>323</v>
      </c>
      <c r="X60" s="55" t="s">
        <v>342</v>
      </c>
      <c r="Y60" s="66" t="s">
        <v>343</v>
      </c>
      <c r="Z60" s="74" t="s">
        <v>46</v>
      </c>
      <c r="AA60" s="68" t="s">
        <v>47</v>
      </c>
      <c r="AB60" s="31" t="s">
        <v>310</v>
      </c>
    </row>
    <row r="61" s="9" customFormat="1" ht="220.5" spans="1:28">
      <c r="A61" s="27">
        <v>50</v>
      </c>
      <c r="B61" s="27" t="s">
        <v>344</v>
      </c>
      <c r="C61" s="27" t="s">
        <v>345</v>
      </c>
      <c r="D61" s="27" t="s">
        <v>303</v>
      </c>
      <c r="E61" s="35" t="s">
        <v>306</v>
      </c>
      <c r="F61" s="35" t="s">
        <v>39</v>
      </c>
      <c r="G61" s="38" t="s">
        <v>286</v>
      </c>
      <c r="H61" s="28" t="s">
        <v>346</v>
      </c>
      <c r="I61" s="27" t="s">
        <v>341</v>
      </c>
      <c r="J61" s="53">
        <v>52783.528</v>
      </c>
      <c r="K61" s="27">
        <f t="shared" si="16"/>
        <v>415.2</v>
      </c>
      <c r="L61" s="51">
        <f t="shared" si="17"/>
        <v>415.2</v>
      </c>
      <c r="M61" s="51">
        <v>415.2</v>
      </c>
      <c r="N61" s="52"/>
      <c r="O61" s="52"/>
      <c r="P61" s="52"/>
      <c r="Q61" s="52"/>
      <c r="R61" s="52"/>
      <c r="S61" s="51"/>
      <c r="T61" s="51"/>
      <c r="U61" s="51"/>
      <c r="V61" s="51"/>
      <c r="W61" s="31" t="s">
        <v>323</v>
      </c>
      <c r="X61" s="55" t="s">
        <v>342</v>
      </c>
      <c r="Y61" s="66" t="s">
        <v>343</v>
      </c>
      <c r="Z61" s="74" t="s">
        <v>46</v>
      </c>
      <c r="AA61" s="68" t="s">
        <v>47</v>
      </c>
      <c r="AB61" s="31" t="s">
        <v>310</v>
      </c>
    </row>
    <row r="62" s="1" customFormat="1" ht="189" spans="1:28">
      <c r="A62" s="27">
        <v>51</v>
      </c>
      <c r="B62" s="27" t="s">
        <v>347</v>
      </c>
      <c r="C62" s="27" t="s">
        <v>348</v>
      </c>
      <c r="D62" s="27" t="s">
        <v>303</v>
      </c>
      <c r="E62" s="27" t="s">
        <v>349</v>
      </c>
      <c r="F62" s="27" t="s">
        <v>39</v>
      </c>
      <c r="G62" s="28" t="s">
        <v>350</v>
      </c>
      <c r="H62" s="29" t="s">
        <v>351</v>
      </c>
      <c r="I62" s="51" t="s">
        <v>266</v>
      </c>
      <c r="J62" s="51">
        <v>1</v>
      </c>
      <c r="K62" s="27">
        <f t="shared" si="16"/>
        <v>375</v>
      </c>
      <c r="L62" s="51">
        <f t="shared" si="17"/>
        <v>375</v>
      </c>
      <c r="M62" s="51">
        <v>375</v>
      </c>
      <c r="N62" s="51"/>
      <c r="O62" s="51"/>
      <c r="P62" s="51"/>
      <c r="Q62" s="51"/>
      <c r="R62" s="51"/>
      <c r="S62" s="58"/>
      <c r="T62" s="58"/>
      <c r="U62" s="58"/>
      <c r="V62" s="58"/>
      <c r="W62" s="59" t="s">
        <v>156</v>
      </c>
      <c r="X62" s="55" t="s">
        <v>352</v>
      </c>
      <c r="Y62" s="75" t="s">
        <v>353</v>
      </c>
      <c r="Z62" s="74" t="s">
        <v>46</v>
      </c>
      <c r="AA62" s="68" t="s">
        <v>47</v>
      </c>
      <c r="AB62" s="31" t="s">
        <v>310</v>
      </c>
    </row>
    <row r="63" s="1" customFormat="1" ht="189" spans="1:28">
      <c r="A63" s="27">
        <v>52</v>
      </c>
      <c r="B63" s="27" t="s">
        <v>354</v>
      </c>
      <c r="C63" s="27" t="s">
        <v>355</v>
      </c>
      <c r="D63" s="27" t="s">
        <v>303</v>
      </c>
      <c r="E63" s="27" t="s">
        <v>349</v>
      </c>
      <c r="F63" s="27" t="s">
        <v>39</v>
      </c>
      <c r="G63" s="28" t="s">
        <v>356</v>
      </c>
      <c r="H63" s="29" t="s">
        <v>357</v>
      </c>
      <c r="I63" s="51" t="s">
        <v>266</v>
      </c>
      <c r="J63" s="51">
        <v>1</v>
      </c>
      <c r="K63" s="27">
        <f t="shared" si="16"/>
        <v>600</v>
      </c>
      <c r="L63" s="51">
        <f t="shared" si="17"/>
        <v>600</v>
      </c>
      <c r="M63" s="51">
        <v>600</v>
      </c>
      <c r="N63" s="51"/>
      <c r="O63" s="51"/>
      <c r="P63" s="51"/>
      <c r="Q63" s="51"/>
      <c r="R63" s="51"/>
      <c r="S63" s="58"/>
      <c r="T63" s="58"/>
      <c r="U63" s="58"/>
      <c r="V63" s="58"/>
      <c r="W63" s="59" t="s">
        <v>300</v>
      </c>
      <c r="X63" s="55" t="s">
        <v>301</v>
      </c>
      <c r="Y63" s="75" t="s">
        <v>353</v>
      </c>
      <c r="Z63" s="74" t="s">
        <v>46</v>
      </c>
      <c r="AA63" s="68" t="s">
        <v>47</v>
      </c>
      <c r="AB63" s="31" t="s">
        <v>48</v>
      </c>
    </row>
    <row r="64" s="1" customFormat="1" ht="189" spans="1:28">
      <c r="A64" s="27">
        <v>53</v>
      </c>
      <c r="B64" s="27" t="s">
        <v>358</v>
      </c>
      <c r="C64" s="27" t="s">
        <v>359</v>
      </c>
      <c r="D64" s="27" t="s">
        <v>303</v>
      </c>
      <c r="E64" s="27" t="s">
        <v>349</v>
      </c>
      <c r="F64" s="27" t="s">
        <v>39</v>
      </c>
      <c r="G64" s="28" t="s">
        <v>60</v>
      </c>
      <c r="H64" s="29" t="s">
        <v>360</v>
      </c>
      <c r="I64" s="51" t="s">
        <v>266</v>
      </c>
      <c r="J64" s="51">
        <v>1</v>
      </c>
      <c r="K64" s="27">
        <f t="shared" si="16"/>
        <v>600</v>
      </c>
      <c r="L64" s="51">
        <f t="shared" si="17"/>
        <v>600</v>
      </c>
      <c r="M64" s="51">
        <v>600</v>
      </c>
      <c r="N64" s="51"/>
      <c r="O64" s="51"/>
      <c r="P64" s="51"/>
      <c r="Q64" s="51"/>
      <c r="R64" s="51"/>
      <c r="S64" s="58"/>
      <c r="T64" s="58"/>
      <c r="U64" s="58"/>
      <c r="V64" s="58"/>
      <c r="W64" s="60" t="s">
        <v>62</v>
      </c>
      <c r="X64" s="55" t="s">
        <v>63</v>
      </c>
      <c r="Y64" s="75" t="s">
        <v>353</v>
      </c>
      <c r="Z64" s="74" t="s">
        <v>46</v>
      </c>
      <c r="AA64" s="68" t="s">
        <v>47</v>
      </c>
      <c r="AB64" s="31" t="s">
        <v>48</v>
      </c>
    </row>
    <row r="65" s="1" customFormat="1" ht="189" spans="1:28">
      <c r="A65" s="27">
        <v>54</v>
      </c>
      <c r="B65" s="27" t="s">
        <v>361</v>
      </c>
      <c r="C65" s="27" t="s">
        <v>362</v>
      </c>
      <c r="D65" s="27" t="s">
        <v>303</v>
      </c>
      <c r="E65" s="27" t="s">
        <v>349</v>
      </c>
      <c r="F65" s="27" t="s">
        <v>39</v>
      </c>
      <c r="G65" s="28" t="s">
        <v>363</v>
      </c>
      <c r="H65" s="29" t="s">
        <v>364</v>
      </c>
      <c r="I65" s="51" t="s">
        <v>266</v>
      </c>
      <c r="J65" s="51">
        <v>1</v>
      </c>
      <c r="K65" s="27">
        <f t="shared" si="16"/>
        <v>600</v>
      </c>
      <c r="L65" s="51">
        <f t="shared" si="17"/>
        <v>600</v>
      </c>
      <c r="M65" s="51">
        <v>600</v>
      </c>
      <c r="N65" s="51"/>
      <c r="O65" s="51"/>
      <c r="P65" s="51"/>
      <c r="Q65" s="51"/>
      <c r="R65" s="51"/>
      <c r="S65" s="58"/>
      <c r="T65" s="58"/>
      <c r="U65" s="58"/>
      <c r="V65" s="58"/>
      <c r="W65" s="59" t="s">
        <v>43</v>
      </c>
      <c r="X65" s="55" t="s">
        <v>44</v>
      </c>
      <c r="Y65" s="75" t="s">
        <v>353</v>
      </c>
      <c r="Z65" s="74" t="s">
        <v>46</v>
      </c>
      <c r="AA65" s="68" t="s">
        <v>47</v>
      </c>
      <c r="AB65" s="31" t="s">
        <v>48</v>
      </c>
    </row>
    <row r="66" s="1" customFormat="1" ht="189" spans="1:28">
      <c r="A66" s="27">
        <v>55</v>
      </c>
      <c r="B66" s="27" t="s">
        <v>365</v>
      </c>
      <c r="C66" s="27" t="s">
        <v>366</v>
      </c>
      <c r="D66" s="27" t="s">
        <v>303</v>
      </c>
      <c r="E66" s="27" t="s">
        <v>349</v>
      </c>
      <c r="F66" s="27" t="s">
        <v>39</v>
      </c>
      <c r="G66" s="28" t="s">
        <v>286</v>
      </c>
      <c r="H66" s="29" t="s">
        <v>367</v>
      </c>
      <c r="I66" s="51" t="s">
        <v>266</v>
      </c>
      <c r="J66" s="51">
        <v>1</v>
      </c>
      <c r="K66" s="27">
        <f t="shared" si="16"/>
        <v>600</v>
      </c>
      <c r="L66" s="51">
        <f t="shared" si="17"/>
        <v>600</v>
      </c>
      <c r="M66" s="51">
        <v>600</v>
      </c>
      <c r="N66" s="51"/>
      <c r="O66" s="51"/>
      <c r="P66" s="51"/>
      <c r="Q66" s="51"/>
      <c r="R66" s="51"/>
      <c r="S66" s="58"/>
      <c r="T66" s="58"/>
      <c r="U66" s="58"/>
      <c r="V66" s="58"/>
      <c r="W66" s="59" t="s">
        <v>323</v>
      </c>
      <c r="X66" s="55" t="s">
        <v>342</v>
      </c>
      <c r="Y66" s="75" t="s">
        <v>353</v>
      </c>
      <c r="Z66" s="74" t="s">
        <v>46</v>
      </c>
      <c r="AA66" s="68" t="s">
        <v>47</v>
      </c>
      <c r="AB66" s="31" t="s">
        <v>48</v>
      </c>
    </row>
    <row r="67" s="1" customFormat="1" ht="220.5" spans="1:28">
      <c r="A67" s="27">
        <v>56</v>
      </c>
      <c r="B67" s="27" t="s">
        <v>368</v>
      </c>
      <c r="C67" s="27" t="s">
        <v>369</v>
      </c>
      <c r="D67" s="27" t="s">
        <v>303</v>
      </c>
      <c r="E67" s="27" t="s">
        <v>306</v>
      </c>
      <c r="F67" s="27" t="s">
        <v>39</v>
      </c>
      <c r="G67" s="28" t="s">
        <v>370</v>
      </c>
      <c r="H67" s="29" t="s">
        <v>371</v>
      </c>
      <c r="I67" s="27" t="s">
        <v>42</v>
      </c>
      <c r="J67" s="51">
        <v>18400</v>
      </c>
      <c r="K67" s="27">
        <f t="shared" si="16"/>
        <v>275</v>
      </c>
      <c r="L67" s="51">
        <f t="shared" si="17"/>
        <v>275</v>
      </c>
      <c r="M67" s="51">
        <v>275</v>
      </c>
      <c r="N67" s="51"/>
      <c r="O67" s="51"/>
      <c r="P67" s="51"/>
      <c r="Q67" s="51"/>
      <c r="R67" s="51"/>
      <c r="S67" s="58"/>
      <c r="T67" s="58"/>
      <c r="U67" s="58"/>
      <c r="V67" s="58"/>
      <c r="W67" s="31" t="s">
        <v>179</v>
      </c>
      <c r="X67" s="55" t="s">
        <v>180</v>
      </c>
      <c r="Y67" s="75" t="s">
        <v>158</v>
      </c>
      <c r="Z67" s="74" t="s">
        <v>46</v>
      </c>
      <c r="AA67" s="70" t="s">
        <v>47</v>
      </c>
      <c r="AB67" s="31" t="s">
        <v>48</v>
      </c>
    </row>
    <row r="68" s="1" customFormat="1" ht="220.5" spans="1:28">
      <c r="A68" s="27">
        <v>57</v>
      </c>
      <c r="B68" s="27" t="s">
        <v>372</v>
      </c>
      <c r="C68" s="27" t="s">
        <v>373</v>
      </c>
      <c r="D68" s="27" t="s">
        <v>303</v>
      </c>
      <c r="E68" s="27" t="s">
        <v>306</v>
      </c>
      <c r="F68" s="27" t="s">
        <v>39</v>
      </c>
      <c r="G68" s="28" t="s">
        <v>374</v>
      </c>
      <c r="H68" s="29" t="s">
        <v>375</v>
      </c>
      <c r="I68" s="27" t="s">
        <v>42</v>
      </c>
      <c r="J68" s="51">
        <v>29400</v>
      </c>
      <c r="K68" s="27">
        <f t="shared" si="16"/>
        <v>380</v>
      </c>
      <c r="L68" s="51">
        <f t="shared" si="17"/>
        <v>380</v>
      </c>
      <c r="M68" s="51">
        <v>380</v>
      </c>
      <c r="N68" s="51"/>
      <c r="O68" s="51"/>
      <c r="P68" s="51"/>
      <c r="Q68" s="51"/>
      <c r="R68" s="51"/>
      <c r="S68" s="58"/>
      <c r="T68" s="58"/>
      <c r="U68" s="58"/>
      <c r="V68" s="58"/>
      <c r="W68" s="31" t="s">
        <v>185</v>
      </c>
      <c r="X68" s="55" t="s">
        <v>186</v>
      </c>
      <c r="Y68" s="75" t="s">
        <v>158</v>
      </c>
      <c r="Z68" s="74" t="s">
        <v>46</v>
      </c>
      <c r="AA68" s="70" t="s">
        <v>47</v>
      </c>
      <c r="AB68" s="31" t="s">
        <v>48</v>
      </c>
    </row>
    <row r="69" s="1" customFormat="1" ht="189" spans="1:28">
      <c r="A69" s="27">
        <v>58</v>
      </c>
      <c r="B69" s="27" t="s">
        <v>376</v>
      </c>
      <c r="C69" s="27" t="s">
        <v>377</v>
      </c>
      <c r="D69" s="27" t="s">
        <v>303</v>
      </c>
      <c r="E69" s="27" t="s">
        <v>313</v>
      </c>
      <c r="F69" s="27" t="s">
        <v>39</v>
      </c>
      <c r="G69" s="28" t="s">
        <v>378</v>
      </c>
      <c r="H69" s="29" t="s">
        <v>379</v>
      </c>
      <c r="I69" s="27" t="s">
        <v>244</v>
      </c>
      <c r="J69" s="51">
        <v>42</v>
      </c>
      <c r="K69" s="27">
        <f t="shared" si="16"/>
        <v>120</v>
      </c>
      <c r="L69" s="51">
        <f t="shared" si="17"/>
        <v>120</v>
      </c>
      <c r="M69" s="51">
        <v>120</v>
      </c>
      <c r="N69" s="51"/>
      <c r="O69" s="51"/>
      <c r="P69" s="51"/>
      <c r="Q69" s="51"/>
      <c r="R69" s="51"/>
      <c r="S69" s="58"/>
      <c r="T69" s="58"/>
      <c r="U69" s="58"/>
      <c r="V69" s="58"/>
      <c r="W69" s="31" t="s">
        <v>62</v>
      </c>
      <c r="X69" s="55" t="s">
        <v>63</v>
      </c>
      <c r="Y69" s="75" t="s">
        <v>72</v>
      </c>
      <c r="Z69" s="74" t="s">
        <v>46</v>
      </c>
      <c r="AA69" s="70" t="s">
        <v>47</v>
      </c>
      <c r="AB69" s="31" t="s">
        <v>48</v>
      </c>
    </row>
    <row r="70" s="1" customFormat="1" ht="189" spans="1:28">
      <c r="A70" s="27">
        <v>59</v>
      </c>
      <c r="B70" s="27" t="s">
        <v>380</v>
      </c>
      <c r="C70" s="27" t="s">
        <v>381</v>
      </c>
      <c r="D70" s="27" t="s">
        <v>303</v>
      </c>
      <c r="E70" s="27" t="s">
        <v>313</v>
      </c>
      <c r="F70" s="27" t="s">
        <v>39</v>
      </c>
      <c r="G70" s="28" t="s">
        <v>382</v>
      </c>
      <c r="H70" s="29" t="s">
        <v>383</v>
      </c>
      <c r="I70" s="27" t="s">
        <v>244</v>
      </c>
      <c r="J70" s="51">
        <v>71</v>
      </c>
      <c r="K70" s="27">
        <v>210</v>
      </c>
      <c r="L70" s="51">
        <v>210</v>
      </c>
      <c r="M70" s="51">
        <v>210</v>
      </c>
      <c r="N70" s="51"/>
      <c r="O70" s="51"/>
      <c r="P70" s="51"/>
      <c r="Q70" s="51"/>
      <c r="R70" s="51"/>
      <c r="S70" s="58"/>
      <c r="T70" s="58"/>
      <c r="U70" s="58"/>
      <c r="V70" s="58"/>
      <c r="W70" s="31" t="s">
        <v>43</v>
      </c>
      <c r="X70" s="55" t="s">
        <v>44</v>
      </c>
      <c r="Y70" s="75" t="s">
        <v>72</v>
      </c>
      <c r="Z70" s="74" t="s">
        <v>46</v>
      </c>
      <c r="AA70" s="70" t="s">
        <v>47</v>
      </c>
      <c r="AB70" s="31" t="s">
        <v>48</v>
      </c>
    </row>
    <row r="71" s="7" customFormat="1" ht="189" spans="1:28">
      <c r="A71" s="27">
        <v>60</v>
      </c>
      <c r="B71" s="27" t="s">
        <v>384</v>
      </c>
      <c r="C71" s="27" t="s">
        <v>385</v>
      </c>
      <c r="D71" s="27" t="s">
        <v>303</v>
      </c>
      <c r="E71" s="27" t="s">
        <v>321</v>
      </c>
      <c r="F71" s="27" t="s">
        <v>39</v>
      </c>
      <c r="G71" s="28" t="s">
        <v>286</v>
      </c>
      <c r="H71" s="29" t="s">
        <v>386</v>
      </c>
      <c r="I71" s="27" t="s">
        <v>54</v>
      </c>
      <c r="J71" s="51">
        <v>1</v>
      </c>
      <c r="K71" s="27">
        <f>L71+S71+T71+U71+V71</f>
        <v>945</v>
      </c>
      <c r="L71" s="51">
        <f>M71+N71+O71+P71+Q71+R71</f>
        <v>945</v>
      </c>
      <c r="M71" s="51">
        <v>945</v>
      </c>
      <c r="N71" s="51"/>
      <c r="O71" s="51"/>
      <c r="P71" s="51"/>
      <c r="Q71" s="51"/>
      <c r="R71" s="51"/>
      <c r="S71" s="58"/>
      <c r="T71" s="58"/>
      <c r="U71" s="58"/>
      <c r="V71" s="58"/>
      <c r="W71" s="31" t="s">
        <v>323</v>
      </c>
      <c r="X71" s="55" t="s">
        <v>342</v>
      </c>
      <c r="Y71" s="75" t="s">
        <v>325</v>
      </c>
      <c r="Z71" s="74" t="s">
        <v>46</v>
      </c>
      <c r="AA71" s="70" t="s">
        <v>47</v>
      </c>
      <c r="AB71" s="31" t="s">
        <v>310</v>
      </c>
    </row>
    <row r="72" s="10" customFormat="1" ht="100" customHeight="1" spans="1:28">
      <c r="A72" s="76" t="s">
        <v>387</v>
      </c>
      <c r="B72" s="76"/>
      <c r="C72" s="77" t="s">
        <v>388</v>
      </c>
      <c r="D72" s="78"/>
      <c r="E72" s="78"/>
      <c r="F72" s="78"/>
      <c r="G72" s="78"/>
      <c r="H72" s="78"/>
      <c r="I72" s="78"/>
      <c r="J72" s="78"/>
      <c r="K72" s="80">
        <f t="shared" ref="K72:V72" si="18">SUM(K73:K75)</f>
        <v>4204.8</v>
      </c>
      <c r="L72" s="80">
        <f t="shared" si="18"/>
        <v>4204.8</v>
      </c>
      <c r="M72" s="80">
        <f t="shared" si="18"/>
        <v>4204.8</v>
      </c>
      <c r="N72" s="80">
        <f t="shared" si="18"/>
        <v>0</v>
      </c>
      <c r="O72" s="80">
        <f t="shared" si="18"/>
        <v>0</v>
      </c>
      <c r="P72" s="80">
        <f t="shared" si="18"/>
        <v>0</v>
      </c>
      <c r="Q72" s="80">
        <f t="shared" si="18"/>
        <v>0</v>
      </c>
      <c r="R72" s="80">
        <f t="shared" si="18"/>
        <v>0</v>
      </c>
      <c r="S72" s="80">
        <f t="shared" si="18"/>
        <v>0</v>
      </c>
      <c r="T72" s="80">
        <f t="shared" si="18"/>
        <v>0</v>
      </c>
      <c r="U72" s="80">
        <f t="shared" si="18"/>
        <v>0</v>
      </c>
      <c r="V72" s="80">
        <f t="shared" si="18"/>
        <v>0</v>
      </c>
      <c r="W72" s="34"/>
      <c r="X72" s="89"/>
      <c r="Y72" s="93"/>
      <c r="Z72" s="94"/>
      <c r="AA72" s="94"/>
      <c r="AB72" s="90"/>
    </row>
    <row r="73" s="1" customFormat="1" ht="127.5" spans="1:28">
      <c r="A73" s="27">
        <v>61</v>
      </c>
      <c r="B73" s="27" t="s">
        <v>389</v>
      </c>
      <c r="C73" s="37" t="s">
        <v>390</v>
      </c>
      <c r="D73" s="27" t="s">
        <v>391</v>
      </c>
      <c r="E73" s="27" t="s">
        <v>392</v>
      </c>
      <c r="F73" s="27" t="s">
        <v>39</v>
      </c>
      <c r="G73" s="79" t="s">
        <v>242</v>
      </c>
      <c r="H73" s="79" t="s">
        <v>393</v>
      </c>
      <c r="I73" s="56" t="s">
        <v>394</v>
      </c>
      <c r="J73" s="27">
        <v>1400</v>
      </c>
      <c r="K73" s="27">
        <f t="shared" ref="K73:K75" si="19">L73+S73+T73+U73+V73</f>
        <v>2500</v>
      </c>
      <c r="L73" s="27">
        <f t="shared" ref="L73:L75" si="20">M73+N73+O73+P73+Q73+R73</f>
        <v>2500</v>
      </c>
      <c r="M73" s="56">
        <v>2500</v>
      </c>
      <c r="N73" s="52"/>
      <c r="O73" s="52"/>
      <c r="P73" s="52"/>
      <c r="Q73" s="52"/>
      <c r="R73" s="52"/>
      <c r="S73" s="27"/>
      <c r="T73" s="27"/>
      <c r="U73" s="27"/>
      <c r="V73" s="27"/>
      <c r="W73" s="31" t="s">
        <v>395</v>
      </c>
      <c r="X73" s="55" t="s">
        <v>396</v>
      </c>
      <c r="Y73" s="66" t="s">
        <v>397</v>
      </c>
      <c r="Z73" s="74" t="s">
        <v>46</v>
      </c>
      <c r="AA73" s="68" t="s">
        <v>47</v>
      </c>
      <c r="AB73" s="31" t="s">
        <v>48</v>
      </c>
    </row>
    <row r="74" s="1" customFormat="1" ht="178.5" spans="1:28">
      <c r="A74" s="27">
        <v>62</v>
      </c>
      <c r="B74" s="27" t="s">
        <v>398</v>
      </c>
      <c r="C74" s="37" t="s">
        <v>399</v>
      </c>
      <c r="D74" s="27" t="s">
        <v>388</v>
      </c>
      <c r="E74" s="27" t="s">
        <v>392</v>
      </c>
      <c r="F74" s="27" t="s">
        <v>39</v>
      </c>
      <c r="G74" s="79" t="s">
        <v>400</v>
      </c>
      <c r="H74" s="79" t="s">
        <v>401</v>
      </c>
      <c r="I74" s="56" t="s">
        <v>402</v>
      </c>
      <c r="J74" s="27">
        <v>8000</v>
      </c>
      <c r="K74" s="27">
        <f t="shared" si="19"/>
        <v>200</v>
      </c>
      <c r="L74" s="27">
        <f t="shared" si="20"/>
        <v>200</v>
      </c>
      <c r="M74" s="56">
        <v>200</v>
      </c>
      <c r="N74" s="52"/>
      <c r="O74" s="52"/>
      <c r="P74" s="52"/>
      <c r="Q74" s="52"/>
      <c r="R74" s="52"/>
      <c r="S74" s="27"/>
      <c r="T74" s="27"/>
      <c r="U74" s="27"/>
      <c r="V74" s="27"/>
      <c r="W74" s="31" t="s">
        <v>403</v>
      </c>
      <c r="X74" s="55" t="s">
        <v>404</v>
      </c>
      <c r="Y74" s="66" t="s">
        <v>405</v>
      </c>
      <c r="Z74" s="74" t="s">
        <v>46</v>
      </c>
      <c r="AA74" s="68" t="s">
        <v>47</v>
      </c>
      <c r="AB74" s="31" t="s">
        <v>406</v>
      </c>
    </row>
    <row r="75" s="11" customFormat="1" ht="126" spans="1:28">
      <c r="A75" s="27">
        <v>63</v>
      </c>
      <c r="B75" s="27" t="s">
        <v>407</v>
      </c>
      <c r="C75" s="37" t="s">
        <v>408</v>
      </c>
      <c r="D75" s="27" t="s">
        <v>388</v>
      </c>
      <c r="E75" s="27" t="s">
        <v>392</v>
      </c>
      <c r="F75" s="27" t="s">
        <v>39</v>
      </c>
      <c r="G75" s="79" t="s">
        <v>400</v>
      </c>
      <c r="H75" s="79" t="s">
        <v>409</v>
      </c>
      <c r="I75" s="56" t="s">
        <v>394</v>
      </c>
      <c r="J75" s="27">
        <v>1254</v>
      </c>
      <c r="K75" s="27">
        <f t="shared" si="19"/>
        <v>1504.8</v>
      </c>
      <c r="L75" s="27">
        <f t="shared" si="20"/>
        <v>1504.8</v>
      </c>
      <c r="M75" s="56">
        <v>1504.8</v>
      </c>
      <c r="N75" s="52"/>
      <c r="O75" s="52"/>
      <c r="P75" s="52"/>
      <c r="Q75" s="52"/>
      <c r="R75" s="52"/>
      <c r="S75" s="27"/>
      <c r="T75" s="27"/>
      <c r="U75" s="27"/>
      <c r="V75" s="27"/>
      <c r="W75" s="31" t="s">
        <v>274</v>
      </c>
      <c r="X75" s="55" t="s">
        <v>275</v>
      </c>
      <c r="Y75" s="66" t="s">
        <v>410</v>
      </c>
      <c r="Z75" s="74" t="s">
        <v>46</v>
      </c>
      <c r="AA75" s="68" t="s">
        <v>47</v>
      </c>
      <c r="AB75" s="31" t="s">
        <v>310</v>
      </c>
    </row>
    <row r="76" s="10" customFormat="1" ht="100" customHeight="1" spans="1:28">
      <c r="A76" s="76" t="s">
        <v>411</v>
      </c>
      <c r="B76" s="77"/>
      <c r="C76" s="77" t="s">
        <v>412</v>
      </c>
      <c r="D76" s="78"/>
      <c r="E76" s="78"/>
      <c r="F76" s="78"/>
      <c r="G76" s="78"/>
      <c r="H76" s="78"/>
      <c r="I76" s="78"/>
      <c r="J76" s="78"/>
      <c r="K76" s="80">
        <f t="shared" ref="K76:V76" si="21">K77</f>
        <v>1755</v>
      </c>
      <c r="L76" s="80">
        <f t="shared" si="21"/>
        <v>1755</v>
      </c>
      <c r="M76" s="80">
        <f t="shared" si="21"/>
        <v>1755</v>
      </c>
      <c r="N76" s="80">
        <f t="shared" si="21"/>
        <v>0</v>
      </c>
      <c r="O76" s="80">
        <f t="shared" si="21"/>
        <v>0</v>
      </c>
      <c r="P76" s="80">
        <f t="shared" si="21"/>
        <v>0</v>
      </c>
      <c r="Q76" s="80">
        <f t="shared" si="21"/>
        <v>0</v>
      </c>
      <c r="R76" s="80">
        <f t="shared" si="21"/>
        <v>0</v>
      </c>
      <c r="S76" s="80">
        <f t="shared" si="21"/>
        <v>0</v>
      </c>
      <c r="T76" s="80">
        <f t="shared" si="21"/>
        <v>0</v>
      </c>
      <c r="U76" s="80">
        <f t="shared" si="21"/>
        <v>0</v>
      </c>
      <c r="V76" s="80">
        <f t="shared" si="21"/>
        <v>0</v>
      </c>
      <c r="W76" s="90"/>
      <c r="X76" s="91"/>
      <c r="Y76" s="93"/>
      <c r="Z76" s="94"/>
      <c r="AA76" s="94"/>
      <c r="AB76" s="90"/>
    </row>
    <row r="77" s="1" customFormat="1" ht="220.5" spans="1:28">
      <c r="A77" s="27">
        <v>64</v>
      </c>
      <c r="B77" s="27" t="s">
        <v>413</v>
      </c>
      <c r="C77" s="27" t="s">
        <v>414</v>
      </c>
      <c r="D77" s="27" t="s">
        <v>412</v>
      </c>
      <c r="E77" s="27" t="s">
        <v>415</v>
      </c>
      <c r="F77" s="27" t="s">
        <v>39</v>
      </c>
      <c r="G77" s="28" t="s">
        <v>416</v>
      </c>
      <c r="H77" s="28" t="s">
        <v>417</v>
      </c>
      <c r="I77" s="51" t="s">
        <v>394</v>
      </c>
      <c r="J77" s="27">
        <v>10000</v>
      </c>
      <c r="K77" s="49">
        <f>L77+S77+T77+U77+V77</f>
        <v>1755</v>
      </c>
      <c r="L77" s="49">
        <f>M77</f>
        <v>1755</v>
      </c>
      <c r="M77" s="27">
        <v>1755</v>
      </c>
      <c r="N77" s="52"/>
      <c r="O77" s="52"/>
      <c r="P77" s="52"/>
      <c r="Q77" s="52"/>
      <c r="R77" s="52"/>
      <c r="S77" s="27"/>
      <c r="T77" s="27"/>
      <c r="U77" s="27"/>
      <c r="V77" s="27"/>
      <c r="W77" s="31" t="s">
        <v>418</v>
      </c>
      <c r="X77" s="55" t="s">
        <v>419</v>
      </c>
      <c r="Y77" s="66" t="s">
        <v>420</v>
      </c>
      <c r="Z77" s="74" t="s">
        <v>46</v>
      </c>
      <c r="AA77" s="68" t="s">
        <v>47</v>
      </c>
      <c r="AB77" s="31" t="s">
        <v>48</v>
      </c>
    </row>
    <row r="78" s="12" customFormat="1" ht="100" customHeight="1" spans="1:28">
      <c r="A78" s="76" t="s">
        <v>421</v>
      </c>
      <c r="B78" s="76"/>
      <c r="C78" s="77" t="s">
        <v>422</v>
      </c>
      <c r="D78" s="80"/>
      <c r="E78" s="76"/>
      <c r="F78" s="76"/>
      <c r="G78" s="81"/>
      <c r="H78" s="81"/>
      <c r="I78" s="84"/>
      <c r="J78" s="76"/>
      <c r="K78" s="85">
        <f>K79</f>
        <v>250</v>
      </c>
      <c r="L78" s="85"/>
      <c r="M78" s="85"/>
      <c r="N78" s="85"/>
      <c r="O78" s="85"/>
      <c r="P78" s="85"/>
      <c r="Q78" s="85"/>
      <c r="R78" s="85"/>
      <c r="S78" s="85"/>
      <c r="T78" s="85"/>
      <c r="U78" s="92">
        <f>U79</f>
        <v>250</v>
      </c>
      <c r="V78" s="85"/>
      <c r="W78" s="26"/>
      <c r="X78" s="89"/>
      <c r="Y78" s="95"/>
      <c r="Z78" s="96"/>
      <c r="AA78" s="96"/>
      <c r="AB78" s="97"/>
    </row>
    <row r="79" s="13" customFormat="1" ht="157.5" spans="1:28">
      <c r="A79" s="27">
        <v>65</v>
      </c>
      <c r="B79" s="27" t="s">
        <v>423</v>
      </c>
      <c r="C79" s="27" t="s">
        <v>424</v>
      </c>
      <c r="D79" s="27" t="s">
        <v>422</v>
      </c>
      <c r="E79" s="27" t="s">
        <v>422</v>
      </c>
      <c r="F79" s="27" t="s">
        <v>39</v>
      </c>
      <c r="G79" s="28" t="s">
        <v>400</v>
      </c>
      <c r="H79" s="28" t="s">
        <v>425</v>
      </c>
      <c r="I79" s="51"/>
      <c r="J79" s="27"/>
      <c r="K79" s="49">
        <v>250</v>
      </c>
      <c r="L79" s="49"/>
      <c r="M79" s="27"/>
      <c r="N79" s="52"/>
      <c r="O79" s="52"/>
      <c r="P79" s="52"/>
      <c r="Q79" s="52"/>
      <c r="R79" s="52"/>
      <c r="S79" s="27"/>
      <c r="T79" s="27"/>
      <c r="U79" s="27">
        <v>250</v>
      </c>
      <c r="V79" s="27"/>
      <c r="W79" s="31" t="s">
        <v>426</v>
      </c>
      <c r="X79" s="55" t="s">
        <v>427</v>
      </c>
      <c r="Y79" s="66" t="s">
        <v>428</v>
      </c>
      <c r="Z79" s="74" t="s">
        <v>46</v>
      </c>
      <c r="AA79" s="68" t="s">
        <v>47</v>
      </c>
      <c r="AB79" s="31" t="s">
        <v>429</v>
      </c>
    </row>
    <row r="80" s="11" customFormat="1" ht="100" customHeight="1" spans="1:28">
      <c r="A80" s="77" t="s">
        <v>430</v>
      </c>
      <c r="B80" s="82"/>
      <c r="C80" s="80" t="s">
        <v>431</v>
      </c>
      <c r="D80" s="76"/>
      <c r="E80" s="76"/>
      <c r="F80" s="76"/>
      <c r="G80" s="83"/>
      <c r="H80" s="81"/>
      <c r="I80" s="86"/>
      <c r="J80" s="76"/>
      <c r="K80" s="80">
        <f t="shared" ref="K80:V80" si="22">K81</f>
        <v>46</v>
      </c>
      <c r="L80" s="80">
        <f t="shared" si="22"/>
        <v>46</v>
      </c>
      <c r="M80" s="80">
        <f t="shared" si="22"/>
        <v>0</v>
      </c>
      <c r="N80" s="80">
        <f t="shared" si="22"/>
        <v>0</v>
      </c>
      <c r="O80" s="80">
        <f t="shared" si="22"/>
        <v>46</v>
      </c>
      <c r="P80" s="80">
        <f t="shared" si="22"/>
        <v>0</v>
      </c>
      <c r="Q80" s="80">
        <f t="shared" si="22"/>
        <v>0</v>
      </c>
      <c r="R80" s="80">
        <f t="shared" si="22"/>
        <v>0</v>
      </c>
      <c r="S80" s="80">
        <f t="shared" si="22"/>
        <v>0</v>
      </c>
      <c r="T80" s="80">
        <f t="shared" si="22"/>
        <v>0</v>
      </c>
      <c r="U80" s="80">
        <f t="shared" si="22"/>
        <v>0</v>
      </c>
      <c r="V80" s="80">
        <f t="shared" si="22"/>
        <v>0</v>
      </c>
      <c r="W80" s="26"/>
      <c r="X80" s="89"/>
      <c r="Y80" s="95"/>
      <c r="Z80" s="96"/>
      <c r="AA80" s="96"/>
      <c r="AB80" s="97"/>
    </row>
    <row r="81" s="1" customFormat="1" ht="94.5" spans="1:28">
      <c r="A81" s="27">
        <v>66</v>
      </c>
      <c r="B81" s="27" t="s">
        <v>432</v>
      </c>
      <c r="C81" s="37" t="s">
        <v>433</v>
      </c>
      <c r="D81" s="27" t="s">
        <v>431</v>
      </c>
      <c r="E81" s="27" t="s">
        <v>434</v>
      </c>
      <c r="F81" s="27" t="s">
        <v>39</v>
      </c>
      <c r="G81" s="79" t="s">
        <v>400</v>
      </c>
      <c r="H81" s="28" t="s">
        <v>435</v>
      </c>
      <c r="I81" s="56" t="s">
        <v>244</v>
      </c>
      <c r="J81" s="27">
        <v>9282</v>
      </c>
      <c r="K81" s="56">
        <f>L81</f>
        <v>46</v>
      </c>
      <c r="L81" s="56">
        <f>O81</f>
        <v>46</v>
      </c>
      <c r="M81" s="56"/>
      <c r="N81" s="52"/>
      <c r="O81" s="56">
        <v>46</v>
      </c>
      <c r="P81" s="52"/>
      <c r="Q81" s="52"/>
      <c r="R81" s="52"/>
      <c r="S81" s="27"/>
      <c r="T81" s="27"/>
      <c r="U81" s="27"/>
      <c r="V81" s="27"/>
      <c r="W81" s="31" t="s">
        <v>436</v>
      </c>
      <c r="X81" s="55" t="s">
        <v>437</v>
      </c>
      <c r="Y81" s="66" t="s">
        <v>438</v>
      </c>
      <c r="Z81" s="74" t="s">
        <v>46</v>
      </c>
      <c r="AA81" s="68" t="s">
        <v>47</v>
      </c>
      <c r="AB81" s="31" t="s">
        <v>48</v>
      </c>
    </row>
    <row r="82" s="1" customFormat="1" customHeight="1" spans="3:27">
      <c r="C82" s="14"/>
      <c r="I82" s="15"/>
      <c r="J82" s="15"/>
      <c r="N82" s="16"/>
      <c r="O82" s="87"/>
      <c r="P82" s="16"/>
      <c r="Q82" s="16"/>
      <c r="R82" s="16"/>
      <c r="Y82" s="17"/>
      <c r="Z82" s="17"/>
      <c r="AA82" s="17"/>
    </row>
    <row r="83" customHeight="1" spans="10:10">
      <c r="J83" s="88"/>
    </row>
  </sheetData>
  <protectedRanges>
    <protectedRange sqref="Y10" name="区域1_2_1" securityDescriptor=""/>
    <protectedRange sqref="W58" name="区域1_1" securityDescriptor=""/>
    <protectedRange sqref="Y11" name="区域1_2_1_1" securityDescriptor=""/>
    <protectedRange sqref="Y8" name="区域1_2" securityDescriptor=""/>
  </protectedRanges>
  <mergeCells count="55">
    <mergeCell ref="A1:AB1"/>
    <mergeCell ref="A2:G2"/>
    <mergeCell ref="X2:AB2"/>
    <mergeCell ref="K3:V3"/>
    <mergeCell ref="L4:R4"/>
    <mergeCell ref="A6:C6"/>
    <mergeCell ref="A3:A5"/>
    <mergeCell ref="A47:A50"/>
    <mergeCell ref="B3:B5"/>
    <mergeCell ref="B47:B50"/>
    <mergeCell ref="C3:C5"/>
    <mergeCell ref="C47:C50"/>
    <mergeCell ref="D3:D5"/>
    <mergeCell ref="D47:D50"/>
    <mergeCell ref="E3:E5"/>
    <mergeCell ref="E47:E50"/>
    <mergeCell ref="F3:F5"/>
    <mergeCell ref="F47:F50"/>
    <mergeCell ref="G3:G5"/>
    <mergeCell ref="G47:G50"/>
    <mergeCell ref="H3:H5"/>
    <mergeCell ref="H47:H50"/>
    <mergeCell ref="I3:I5"/>
    <mergeCell ref="I47:I50"/>
    <mergeCell ref="J3:J5"/>
    <mergeCell ref="J47:J50"/>
    <mergeCell ref="K4:K5"/>
    <mergeCell ref="K47:K50"/>
    <mergeCell ref="L47:L50"/>
    <mergeCell ref="M47:M50"/>
    <mergeCell ref="N47:N50"/>
    <mergeCell ref="O47:O50"/>
    <mergeCell ref="P47:P50"/>
    <mergeCell ref="Q47:Q50"/>
    <mergeCell ref="R47:R50"/>
    <mergeCell ref="S4:S5"/>
    <mergeCell ref="S47:S50"/>
    <mergeCell ref="T4:T5"/>
    <mergeCell ref="T47:T50"/>
    <mergeCell ref="U4:U5"/>
    <mergeCell ref="U47:U50"/>
    <mergeCell ref="V4:V5"/>
    <mergeCell ref="V47:V50"/>
    <mergeCell ref="W3:W5"/>
    <mergeCell ref="W47:W50"/>
    <mergeCell ref="X3:X5"/>
    <mergeCell ref="X47:X50"/>
    <mergeCell ref="Y3:Y5"/>
    <mergeCell ref="Y47:Y50"/>
    <mergeCell ref="Z3:Z5"/>
    <mergeCell ref="Z47:Z50"/>
    <mergeCell ref="AA3:AA5"/>
    <mergeCell ref="AA47:AA50"/>
    <mergeCell ref="AB3:AB5"/>
    <mergeCell ref="AB47:AB50"/>
  </mergeCells>
  <printOptions horizontalCentered="1"/>
  <pageMargins left="0.196527777777778" right="0.15625" top="0.313888888888889" bottom="0.235416666666667" header="0.15625" footer="0.235416666666667"/>
  <pageSetup paperSize="9" scale="20"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7 "   m a s t e r = " "   o t h e r U s e r P e r m i s s i o n = " v i s i b l e " > < a r r U s e r I d   t i t l e = " :S�W1 _ 2 _ 1 "   r a n g e C r e a t o r = " "   o t h e r s A c c e s s P e r m i s s i o n = " e d i t " / > < a r r U s e r I d   t i t l e = " :S�W1 _ 1 "   r a n g e C r e a t o r = " "   o t h e r s A c c e s s P e r m i s s i o n = " e d i t " / > < a r r U s e r I d   t i t l e = " :S�W1 _ 2 _ 1 _ 1 "   r a n g e C r e a t o r = " "   o t h e r s A c c e s s P e r m i s s i o n = " e d i t " / > < a r r U s e r I d   t i t l e = " :S�W1 _ 2 "   r a n g e C r e a t o r = " "   o t h e r s A c c e s s P e r m i s s i o n = " e d i t " / > < / r a n g e L i s t > < r a n g e L i s t   s h e e t S t i d = " 2 8 " 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2024年第一批总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kshl</dc:creator>
  <cp:lastModifiedBy>Administrator</cp:lastModifiedBy>
  <dcterms:created xsi:type="dcterms:W3CDTF">2018-02-11T03:18:00Z</dcterms:created>
  <cp:lastPrinted>2019-05-16T04:47:00Z</cp:lastPrinted>
  <dcterms:modified xsi:type="dcterms:W3CDTF">2024-10-22T11:38:08Z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y fmtid="{D5CDD505-2E9C-101B-9397-08002B2CF9AE}" pid="3" name="KSOReadingLayout">
    <vt:bool>true</vt:bool>
  </property>
  <property fmtid="{D5CDD505-2E9C-101B-9397-08002B2CF9AE}" pid="4" name="ICV">
    <vt:lpwstr>6D2397A11CFF490D80B9825CD5112B6B</vt:lpwstr>
  </property>
</Properties>
</file>