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94" windowHeight="10045"/>
  </bookViews>
  <sheets>
    <sheet name="Sheet1" sheetId="1" r:id="rId1"/>
  </sheets>
  <definedNames>
    <definedName name="_xlnm.Print_Titles" localSheetId="0">Sheet1!$1:$6</definedName>
  </definedNames>
  <calcPr calcId="144525"/>
</workbook>
</file>

<file path=xl/sharedStrings.xml><?xml version="1.0" encoding="utf-8"?>
<sst xmlns="http://schemas.openxmlformats.org/spreadsheetml/2006/main" count="1683" uniqueCount="786">
  <si>
    <t>伽师县2025年巩固拓展脱贫攻坚成果同乡村振兴有效衔接项目库（中期调整）</t>
  </si>
  <si>
    <t>填报单位（盖章）：中共伽师县委农村工作领导小组</t>
  </si>
  <si>
    <t>填报时间：2025年5月25日</t>
  </si>
  <si>
    <t>序号</t>
  </si>
  <si>
    <t>项目库编号</t>
  </si>
  <si>
    <t>项目名称</t>
  </si>
  <si>
    <t>二级项目类别</t>
  </si>
  <si>
    <t>项目子类型</t>
  </si>
  <si>
    <t>建设性质</t>
  </si>
  <si>
    <t>建设地点</t>
  </si>
  <si>
    <t>建设内容</t>
  </si>
  <si>
    <t>建设规模</t>
  </si>
  <si>
    <t>投资
（万元）</t>
  </si>
  <si>
    <t>资金来源（万元）</t>
  </si>
  <si>
    <t>受益
人口（人）</t>
  </si>
  <si>
    <t>绩效目标（产业项目必须有
社会效益、经济效益）</t>
  </si>
  <si>
    <t>利益联结机制（明确经营主体、收益等）</t>
  </si>
  <si>
    <t>责任单位</t>
  </si>
  <si>
    <t>责任人</t>
  </si>
  <si>
    <t>备注</t>
  </si>
  <si>
    <t>衔接资金</t>
  </si>
  <si>
    <t>地方
政府
一般
债券
资金</t>
  </si>
  <si>
    <t>地县资金</t>
  </si>
  <si>
    <t>其他资金（社会资金、帮扶资金等）</t>
  </si>
  <si>
    <t>小计</t>
  </si>
  <si>
    <t>巩固拓展和乡村振兴</t>
  </si>
  <si>
    <t>以工
代赈</t>
  </si>
  <si>
    <t>少数
民族
发展</t>
  </si>
  <si>
    <t>欠发达
国有
农场</t>
  </si>
  <si>
    <t>欠发达
国有
林场</t>
  </si>
  <si>
    <t>欠发达
国有
牧场</t>
  </si>
  <si>
    <t>中央</t>
  </si>
  <si>
    <t>自治区</t>
  </si>
  <si>
    <t>合计</t>
  </si>
  <si>
    <t>一、产业增收</t>
  </si>
  <si>
    <t>jsx202501</t>
  </si>
  <si>
    <t>伽师县林果追施有机肥补助项目</t>
  </si>
  <si>
    <t>产业发展</t>
  </si>
  <si>
    <t>种植业基地</t>
  </si>
  <si>
    <t>新建</t>
  </si>
  <si>
    <t>一、新梅追施有机肥13个乡镇280个村。
二、杏李追施有机肥6个乡镇33个村。
三、石榴追施有机肥1个乡镇12个村。</t>
  </si>
  <si>
    <t>总投资：6068.65万元
建设内容：为13个乡镇285个村19215户脱贫户、监测户种植的86695亩林果追施有机肥，补助标准700元/亩。
一、为13个乡镇280个村18236户脱贫户、监测户82265.5亩新梅开展追施有机肥，补助标准700元/亩。
二、为6个乡镇33个村579户脱贫户、监测户2352.5亩杏李开展追施有机肥，补助标准700元/亩。
三、为玉代克力克乡12个村400户脱贫户、监测户2077亩石榴开展追施有机肥，补助标准700元/亩。</t>
  </si>
  <si>
    <t>亩</t>
  </si>
  <si>
    <t>社会效益：加快林果标准园建设，推动林果标准化种植。
经济效益：促进脱贫户、监测户新梅成园每亩增收1000元以上。</t>
  </si>
  <si>
    <t>财政衔接资金直接补贴农户，通过追施有机肥形式，推动林果标准化种植，带动脱贫户（含监测对象）增收。</t>
  </si>
  <si>
    <t>林草局、项目涉及乡镇</t>
  </si>
  <si>
    <t>肉孜江·阿不都热依木、各乡镇长</t>
  </si>
  <si>
    <t>第一批项目</t>
  </si>
  <si>
    <t>jsx202502</t>
  </si>
  <si>
    <t>伽师县林果病虫害防治项目</t>
  </si>
  <si>
    <t xml:space="preserve">一、新梅病虫害防治275个村
二、杏李病虫害防治33个村
三、石榴病虫害防治12个村
</t>
  </si>
  <si>
    <t>总投资：1013.7096万元
建设内容：为全县13个乡镇280个村18886户脱贫户、监测户种植的84475.8亩林果进行病虫害防治，补助标准：120元/亩。
一、全县13个乡镇275个村17906户脱贫户、监测户种植的80036.3亩新梅进行病虫害防治，补助标准：120元/亩。
二、为全县5个乡镇33个村580户脱贫户、监测户种植的2362.5亩杏李进行病虫害防治，补助标准：120元/亩。
三、玉代克力克乡12个村400户脱贫户、监测户种植的2077亩石榴进行病虫害防治，补助标准：120元/亩</t>
  </si>
  <si>
    <t>社会效益：通过加强林果病虫害防治，提升林果品质。
经济效益：促进脱贫户、监测户新梅成园每亩增收1000元以上。</t>
  </si>
  <si>
    <t>财政衔接资金直接补贴农户，通过对林地进行病虫害防治，降低病虫害发生频次，提高林果品质，带动脱贫户（含监测对象）增收。</t>
  </si>
  <si>
    <t>林草局、各乡镇</t>
  </si>
  <si>
    <t>jsx202504</t>
  </si>
  <si>
    <t>伽师县甜菜种植补助项目</t>
  </si>
  <si>
    <t>1、英买里镇14个村
2、居仁镇27个村
3、卧里托格拉克镇28个村
4、克孜勒博依镇27个村
5、米夏乡12个村
6、夏普吐勒镇镇24个村
7、和夏阿瓦提镇34个村
8、克孜勒苏乡36个村
9、古勒鲁克乡24个村
10、玉代克力克乡8个村
11、铁日木乡10个村
12、西克尔库勒镇27个村</t>
  </si>
  <si>
    <t>总投资：2308.6545万元
建设内容：对全县12个乡镇273个村7798户脱贫户(含监测户)种植的43934.57亩甜菜进行补助。亩产在4吨以下(不含4吨)补助300元/亩;亩产在4吨区间补助400元/亩;亩产在5-6吨区间补助600元/亩;亩产在7吨及以上补助800元/亩。</t>
  </si>
  <si>
    <t>社会效益：通过奖补方式增强脱贫户、监测户对甜菜种植的积极性。
经济效益：促进脱贫户、监测户每亩增收1000元以上。</t>
  </si>
  <si>
    <t>财政衔接资金直接补贴农户，壮大产业发展，通过以奖代补的形式促进农户发展甜菜产业积极性。</t>
  </si>
  <si>
    <t>农业农村局、项目涉及乡镇</t>
  </si>
  <si>
    <t>宋昭才、项目涉及乡镇乡镇长</t>
  </si>
  <si>
    <t>jsx202505</t>
  </si>
  <si>
    <t>伽师县伽师瓜种植补助项目</t>
  </si>
  <si>
    <t>1、英买里镇14个村
2、居仁镇15个村
3、卧里托格拉克镇27个村
4、克孜勒博依镇25个村
5、米夏乡19个村
6、夏普吐勒镇17个村
7、和夏阿瓦提镇34个村
9、古勒鲁克乡24个村
10、玉代克力克乡12村
11、铁日木乡12个村
12、西克尔库勒镇28个村</t>
  </si>
  <si>
    <t>总投资：2053.5875万元
建设内容：对全县12个乡镇263个村8777户脱贫户(含监测户)种植的41071.75亩伽师瓜进行补助，待种植完成后，保苗率在70%及以上的农户进行补助，补助标准500元/亩。</t>
  </si>
  <si>
    <t>社会效益：通过奖补方式增强脱贫户、监测户对伽师瓜种植的积极性。
经济效益：促进脱贫户、监测户每亩增收1000元以上。</t>
  </si>
  <si>
    <t>财政衔接资金直接补贴农户，通过以奖代补的形式促进农户积极发展伽师瓜产业。</t>
  </si>
  <si>
    <t>jsx202506</t>
  </si>
  <si>
    <t>伽师县2025年拱棚改造提升补助项目</t>
  </si>
  <si>
    <t>1、英买里镇11个村
2、江巴孜乡12个村
3、卧里托格拉克镇6个村
4、克孜勒博依镇6个村
5、米夏乡6个村
6、夏普吐勒镇14个村
7、和夏阿瓦提镇24个村
8、克孜勒苏乡26个村
9、玉代克力克乡8个村
10、巴仁镇2个村
11、铁日木乡6个村
12、西克尔库勒镇22个村</t>
  </si>
  <si>
    <t>总投资：88.93341万元
建设内容：对全县12个乡镇143个村原有的3009户脱贫户、监测户种植的592889.4㎡拱棚进行改造提升补助，1.5元/㎡。</t>
  </si>
  <si>
    <t>平方米</t>
  </si>
  <si>
    <t>社会效益：通过奖补方式增强脱贫户、监测户对拱棚种植的积极性。
经济效益：促进脱贫户、监测户增收1000元以上。</t>
  </si>
  <si>
    <t>财政衔接资金直接补贴农户，通过奖补方式增强脱贫户、监测户对拱棚种植的积极性。</t>
  </si>
  <si>
    <t>农技中心、各乡镇</t>
  </si>
  <si>
    <t>梁思学、各乡镇乡镇长</t>
  </si>
  <si>
    <t>jsx202509</t>
  </si>
  <si>
    <t>伽师县玉代克力克乡就业创业基地建设项目</t>
  </si>
  <si>
    <t>市场建设和农村物流</t>
  </si>
  <si>
    <t>玉代克力克乡5村</t>
  </si>
  <si>
    <t>总投资：700万元
建设内容：在玉代克力克乡巴扎（5）村建设集中连片建设乡村振兴就业创业基地约1500平方米及配套相关附属设施。</t>
  </si>
  <si>
    <t>社会效益:带动群众就业创业热情，增强商业氛围。
经济效益：增加村集体收入，预计资产收入20万元以上，带动&gt;10名脱贫人口就业。</t>
  </si>
  <si>
    <t>资产归玉代克力克乡堂来恰普提（1）村、百合提（2）村、阿娜尔（3）村、多兰买里斯（6）村、买代尼亚提买里斯（7）村、英买里（11）村、英艾日克（12）村7个村集体所有，分红不低于3%。</t>
  </si>
  <si>
    <t>玉代克力克乡人民政府</t>
  </si>
  <si>
    <t>米尔阿迪力·库尔班</t>
  </si>
  <si>
    <t>jsx2025119</t>
  </si>
  <si>
    <t>伽师县克孜勒苏乡就业创业基地建设项目</t>
  </si>
  <si>
    <t>克孜勒苏乡39村</t>
  </si>
  <si>
    <t>总投资：288万元
建设内容：在克孜勒苏乡巴什奥塔格（39）村建设乡村振兴就业创业基地,建筑面积807.62平方米，室外硬化276.26平方米，新建室外绿化168.16平方米及配套相关附属设施。</t>
  </si>
  <si>
    <t>社会效益:带动群众就业创业热情，增强商业氛围。
经济效益：增加村集体收入，预计资产收入5万元以上，带动&gt;5名脱贫人口就业。</t>
  </si>
  <si>
    <t>资产归克孜勒苏乡巴什奥塔格（39）村集体所有，分红不低于3%。</t>
  </si>
  <si>
    <t>克孜勒苏乡人民政府</t>
  </si>
  <si>
    <t>阿布都塞米·肉孜</t>
  </si>
  <si>
    <t>第二批项目</t>
  </si>
  <si>
    <t>jsx202513</t>
  </si>
  <si>
    <t>伽师县英买里镇壮大村集体经济建设项目</t>
  </si>
  <si>
    <t>休闲农业与乡村旅游</t>
  </si>
  <si>
    <t>英买里镇英买里（10）村</t>
  </si>
  <si>
    <t>总投资：385万元。
建设内容在英买里镇英买里（10）村建设乡村旅游设施场所1000平方米及配套相关附属设施。</t>
  </si>
  <si>
    <t>社会效益:带动群众就业创业热情，增强商业氛围。
经济效益：增加村集体收入，预计资产收入9万元以上，带动≥8名脱贫人口就业。</t>
  </si>
  <si>
    <t>资产归村集体所有，惠及英买里镇4个村：墩迪瓦依（5）村、阿迪拉（8）村、卡吾力（12）村、阿亚克兰干（14）村。</t>
  </si>
  <si>
    <t>英买里镇人民政府</t>
  </si>
  <si>
    <t>牙生江·吾甫尔</t>
  </si>
  <si>
    <t>jsx202514</t>
  </si>
  <si>
    <t>伽师县克孜勒苏乡壮大村集体建设项目</t>
  </si>
  <si>
    <t>农产品仓储保鲜冷链基础设施建设</t>
  </si>
  <si>
    <t>克孜勒苏乡巴什温塔木（25）村</t>
  </si>
  <si>
    <t>总投资：300万元。
建设内容：在克孜勒苏乡巴什温塔木（25）村修建保鲜库1000立方米及附属设施。</t>
  </si>
  <si>
    <t>社会效益：解决农产品储存难、消耗大等问题，促进农业可持续发展。
经济效益：增加村集体收入，预计资产收入10万元以上，带动≥10名脱贫人口就业。</t>
  </si>
  <si>
    <t>资产归村集体所有，增加村集体收入。惠及克孜勒苏乡阿克艾日克（23）村、巴什温塔木（25）村。</t>
  </si>
  <si>
    <t>阿布杜塞米·肉孜</t>
  </si>
  <si>
    <t>jsx202515</t>
  </si>
  <si>
    <t>伽师县铁日木乡壮大村集体经济建设项目</t>
  </si>
  <si>
    <t>铁日木乡铁日木（12）村</t>
  </si>
  <si>
    <t>总投资：300万元。
建设内容：在铁日木乡铁日木（12）村胜利路沿线建设壮大村集体经济就业创业基地1000平方米及附属设施。</t>
  </si>
  <si>
    <t>社会效益：带动群众就业创业热情，增强商业氛围。
经济效益：增加村集体收入，预计资产收入9万元以上，带动≥10名脱贫人口就业。</t>
  </si>
  <si>
    <t>资产归村集体所有，增加村集体收入，惠及铁日木乡霍加艾日克（2）村、幸福（11）村、铁日木（12）村。</t>
  </si>
  <si>
    <t>铁日木乡人民政府</t>
  </si>
  <si>
    <t>凯赛尔江·木太力甫</t>
  </si>
  <si>
    <t>jsx202517</t>
  </si>
  <si>
    <t>伽师县巴仁镇琼巴格（4）村壮大村集体经济项目</t>
  </si>
  <si>
    <t>巴仁镇琼巴格（4）村</t>
  </si>
  <si>
    <t>总投资：100万元。
建设内容：在巴仁镇琼巴格（4）村建设农村物流设施500平方米及附属设施。</t>
  </si>
  <si>
    <t>社会效益:促进农产品及其他商品流通，促进农村产业发展。
经济效益：增加村集体收入，预计资产收入5万元以上，并带动脱贫户就业。</t>
  </si>
  <si>
    <t>资产归村集体所有，增加村集体收入，惠及巴仁镇琼巴格（4）村。</t>
  </si>
  <si>
    <t>巴仁镇人民政府</t>
  </si>
  <si>
    <t>商展慧</t>
  </si>
  <si>
    <t>jsx202518</t>
  </si>
  <si>
    <t>伽师县巴仁镇阿热买里（5）村壮大村集体经济项目</t>
  </si>
  <si>
    <t>巴仁镇阿热买里（5）村</t>
  </si>
  <si>
    <t>总投资：100万元。
建设内容：在巴仁镇阿热买里（5）村建设农村物流设施500平方米及附属设施。</t>
  </si>
  <si>
    <t>资产归村集体所有，增加村集体收入，惠及阿热买里（5）村。</t>
  </si>
  <si>
    <t>jsx202519</t>
  </si>
  <si>
    <t>伽师县西克尔库勒镇产业发展供水设施建设项目</t>
  </si>
  <si>
    <t>西克尔库勒镇12个村：5村、6村、11村、12村、13村、17村、18村、19村、20村、21村、29村、原西克尔村。</t>
  </si>
  <si>
    <t>总投资：389万元
建设内容：在西克尔库勒镇富民（12）村、萨尔吾斯（11）村、博斯坦（6）村、库木科勒（5）村、西克尔（29）村、阿恰勒（13）村、向阳（17）村、阿吉勒格里克村（18）村、胡杨（19）村、恰拉欧萨（21）村、红山（20）村、原西克尔村新建6座水井，6台100Kva变压器及水泵，6220米高压线缆，7852米DN160PE供水管网及附属配套。</t>
  </si>
  <si>
    <t>套</t>
  </si>
  <si>
    <t>社会效益：改善乡村人居环境，增加村庄绿化覆盖率。
经济效益：增加群众收入，带动≥10名脱贫人口就业。</t>
  </si>
  <si>
    <t>通过项目实施可以改善乡村人居环境，增加村庄绿化覆盖率。</t>
  </si>
  <si>
    <t>西克尔库勒镇人民政府</t>
  </si>
  <si>
    <t>吕明江</t>
  </si>
  <si>
    <t>jsx202522</t>
  </si>
  <si>
    <t>伽师县西克尔库勒镇灾后重建经济林带建设项目</t>
  </si>
  <si>
    <t>西克尔库勒镇西克尔村</t>
  </si>
  <si>
    <t>总投资：397万元
建设内容：在西克尔库勒镇西克尔村平整1805.8亩经济林，开展林床修建、铺设引水管网108.770公里，约2200元/亩。</t>
  </si>
  <si>
    <t>社会效益：改善乡村人居环境，增加村庄绿化覆盖率。
经济效益：壮大村集体收入</t>
  </si>
  <si>
    <t>jsx202523</t>
  </si>
  <si>
    <t>伽师县铁日木乡温室大棚改造提升补助项目</t>
  </si>
  <si>
    <t>铁日木乡8村</t>
  </si>
  <si>
    <t>总投资：217万元
建设内容：对铁日木乡仓（8）村217座温室大棚进行改造提升补助，10000元/座。</t>
  </si>
  <si>
    <t>座</t>
  </si>
  <si>
    <t>社会效益：通过奖补方式增强脱贫户、监测户对温室大棚种植的积极性。
经济效益：促进脱贫户、监测户增收1000元以上。</t>
  </si>
  <si>
    <t>财政衔接资金直接补贴农户，通过奖补方式增强脱贫户、监测户对温室大棚种植的积极性。</t>
  </si>
  <si>
    <t>jsx202524</t>
  </si>
  <si>
    <t>伽师县夏普吐勒镇托什坎拉（17）村新梅晾晒房建设项目</t>
  </si>
  <si>
    <t>产品初加工和精深加工</t>
  </si>
  <si>
    <t>夏普吐勒镇托什坎拉（17）村</t>
  </si>
  <si>
    <t>总投资：380万元
建设内容：在夏普吐勒镇托什坎拉（17）村新建新梅晾晒房2324.84平方米及配套附属设施。</t>
  </si>
  <si>
    <t>社会效益：完善产业基础设施，促进产业发展，广泛吸纳&gt;20名当地群众参与项目建设，为当地群众提供就近就地就业的就业岗位。
经济效益：带动农民工通过投劳获取酬金，提升家庭经济收入，项目建成后，年租金收益≥实际投资额的6%。</t>
  </si>
  <si>
    <t>项目建成后每年吸纳就业人数不低于20人，预估年收益≥实际投资额的6%。</t>
  </si>
  <si>
    <t>夏普吐勒镇人民政府</t>
  </si>
  <si>
    <t>艾克拜尔</t>
  </si>
  <si>
    <t>jsx202511</t>
  </si>
  <si>
    <t>伽师县食品加工厂房改造提升项目</t>
  </si>
  <si>
    <t>产业园</t>
  </si>
  <si>
    <t>居仁镇喀热喀什（26）村</t>
  </si>
  <si>
    <t>总投资：350万元
建设内容：在工业园区冷链物流基地改造一个标准化厂房1869平方米，用于加工牛肉番茄酱。项目包括处理车间、制酱车间、罐装车间及水电气等基础设施改造。</t>
  </si>
  <si>
    <t>社会效益：加工牛肉番茄酱，年加工番茄牛肉酱800吨，实现产值8000万元以上
经济效益：带动群众收入，就业20人</t>
  </si>
  <si>
    <t>通过实施项目，完善基础设施，可吸引群众就地就近就业，增加工资性收入。</t>
  </si>
  <si>
    <t>工业园区</t>
  </si>
  <si>
    <t>侯红林</t>
  </si>
  <si>
    <t>jsx202512</t>
  </si>
  <si>
    <t>伽师县新梅深加工附属配套项目</t>
  </si>
  <si>
    <t>总投资：350万元
建设内容：对居仁镇喀热喀什（26）村新梅加工厂开展附属配套</t>
  </si>
  <si>
    <t>社会效益：带吸引群众就地就近就业，带动群众收入
经济效益：新梅通过深加工，显著提升附加值，新梅汁利润率高于鲜果销售。</t>
  </si>
  <si>
    <t>通过实施项目，完善基础设施，可吸引群众就地就近就业，帮助低收入群体增收。</t>
  </si>
  <si>
    <t>jsx202525</t>
  </si>
  <si>
    <t>伽师县2025年英买里镇设施农业提升改造项目</t>
  </si>
  <si>
    <t>英买里镇阿亚格英买里（11）村</t>
  </si>
  <si>
    <t>总投资：250万元
建设内容：对英买里镇阿亚格英买里（11）村90座温室大棚进行改造，包含基质槽建设、防虫网改造、购买基质、棉被、集中水肥灌溉控制系统等。</t>
  </si>
  <si>
    <t>社会效益：对设施农作基地进行改造提升，增强农作物反季节供应能力。
经济效益：带动≥20人脱贫（监测）就业增加收入。</t>
  </si>
  <si>
    <t>通过对设施农作基地进行改造提升，增强农作物反季节供应能力。带动≥20人脱贫（监测）就业增加收入。</t>
  </si>
  <si>
    <t>jsx202526</t>
  </si>
  <si>
    <t>伽师县家禽养殖、屠宰、深加工产业链建设基础设施建设项目</t>
  </si>
  <si>
    <t>产地初加工和精深加工</t>
  </si>
  <si>
    <t>英买里镇阿亚格英买里（12）村</t>
  </si>
  <si>
    <t>总投资：900万元
建设内容：新建成品配电室3座，总建筑面积402.39平方米，安装1600KVA变压器3台，新增场地硬化20000平方米，铺设给水管网1950米、供电管线6250米以及相关配套附属设施等。</t>
  </si>
  <si>
    <t>社会效益：为解决伽师县家禽养殖、屠宰、深加工产业链建设基础设施，尽快完成家禽养殖产业链，供给群众就近就业，推动畜牧业发展。
经济效益：扩大脱贫户就业，带动就业岗位。</t>
  </si>
  <si>
    <t>完成家禽养殖产业链，解决畜牧业深加工问题，推动畜牧业发展。</t>
  </si>
  <si>
    <t>畜牧局</t>
  </si>
  <si>
    <t>惠学龙</t>
  </si>
  <si>
    <t>jsx2025122</t>
  </si>
  <si>
    <t>伽师县家禽养殖场电力提升改造项目</t>
  </si>
  <si>
    <t>总投资：389万元
建设内容：新建10KV电力开闭所两座，采用箱变形式，新建10KV电力线路，由原有老化线路改为新线路进行敷设，电线杆及配电室为原有，部分破损电杆及线路需换新。</t>
  </si>
  <si>
    <t>jsx202527</t>
  </si>
  <si>
    <t>伽师县克孜勒苏乡2025年小微产业园基础设施提升项目</t>
  </si>
  <si>
    <t>克孜勒苏乡央艾日克（12）村</t>
  </si>
  <si>
    <t>总投资：360万元
建设内容：地面硬化16000平方米，排水管线管径dn315，长度350米，检查井20座。一个变压器350kv及配套附属设施。</t>
  </si>
  <si>
    <t>社会效益：完善乡村基础设施，促进产业发展，广泛吸纳&gt;20名当地脱贫群众参与项目建设，为当地群众提供就近就业岗位。
经济效益：加强农民群众通过项目实施投劳获取酬金，提升家庭经济收入。</t>
  </si>
  <si>
    <t>完善乡村基础设施，促进产业发展，广泛吸纳当地群众参与项目建设。</t>
  </si>
  <si>
    <t>jsx202528</t>
  </si>
  <si>
    <t>伽师县卧里托格拉克镇2025年产业发展基础设施配套项目</t>
  </si>
  <si>
    <t>卧里托格拉克镇阿亚格阿克达里亚（24）村</t>
  </si>
  <si>
    <t>总投资：1100万元
建设内容：在卧里托格拉克镇阿亚格阿克达里亚（24）村防渗改造渠道4条及渠系配套，长度10.53公里，设计流量1.03-0.2m³/s。
1、卧里托格拉克镇阿亚格阿克达里亚（24）村支渠防渗改造渠道1条及渠系配套，长度7.608公里，设计流量1.03-0.34m³/s；
2、卧里托格拉克镇阿亚格阿克达里亚（24）村1、2、4组北斗渠防渗改造渠道1条及渠系配套，长度1.156公里，设计流量0.4m³/s；
3、卧里托格拉克镇阿亚格阿克达里亚（24）村3组北斗渠防渗改造渠道1条及渠系配套，长度1.136公里，设计流量0.3m³/s；
4、卧里托格拉克镇阿亚格阿克达里亚（24）村3、4组北斗渠防渗改造渠道1条及渠系配套，长度0.63公里，设计流量0.2m³/s。</t>
  </si>
  <si>
    <t>公里</t>
  </si>
  <si>
    <t>社会效益：保障卧里托格拉克镇阿亚格阿克达里亚村粮食作物、伽师瓜、新梅、杏子的用水安全，减少水资源浪费和群众投入，解决制约产业高质量发展的瓶颈问题，扶持&gt;50名脱贫人口发展产业。
经济效益:项目区农民工通过投劳获取酬金，提升家庭经济收入；通过完善基础设施，提高农产品产量，提高农户收入。</t>
  </si>
  <si>
    <t>提高水资源利用率和保证率，全面提升灌溉水平，降低运行成本，提高水利工程综合效益。</t>
  </si>
  <si>
    <t>水利局</t>
  </si>
  <si>
    <t>马木提江·阿布都克力木</t>
  </si>
  <si>
    <t>jsx202529</t>
  </si>
  <si>
    <t>伽师县克孜勒博依镇2025年产业发展基础设施配套项目</t>
  </si>
  <si>
    <t>克孜勒博依镇4个村：托万阿热克什拉克（20）村、阿容（29）村、喀拉央塔克（31）村、喀力克（32）村。</t>
  </si>
  <si>
    <t>总投资：1300万元
建设内容：计划防渗改造渠道4条及渠系配套，长度11.873公里，设计流量0.53-0.3m³/s。其中：
1、克孜勒博依镇阿容（29）村防渗改造渠道1条及渠系配套，长度2.368公里，设计流量0.41m³/s；
2、克孜勒博依镇喀力克（32）村防渗改造渠道1条及渠系配套，长度2.920公里，设计流量0.53m³/s；
3、克孜勒博依镇托万阿热克什拉克（20）村防渗改造渠道1条及渠系配套，长度3.305公里，设计流量0.3m³/s；
4、克孜勒博依镇喀拉央塔克（31）村防渗改造渠道1条及渠系配套，长度3.280公里，设计流量0.49m³/s。</t>
  </si>
  <si>
    <t>社会效益：保障克孜勒博依镇4个村粮食作物、伽师瓜、新梅、杏子的用水安全，减少水资源浪费和群众投入，解决制约产业高质量发展的瓶颈问题，扶持&gt;200名脱贫人口发展产业。
经济效益:项目区农民工通过投劳获取酬金，提升家庭经济收入；通过完善基础设施，提高农产品产量，提高农户收入。</t>
  </si>
  <si>
    <t>jsx202530</t>
  </si>
  <si>
    <t>伽师县米夏乡2025年产业发展基础设施配套项目</t>
  </si>
  <si>
    <t>米夏乡3个村：恰喀（2）村、米夏（6）村、巴什英温（18）村。</t>
  </si>
  <si>
    <t>总投资：1350万元
建设内容：计划防渗改造渠道3条及渠系配套，长度11.363公里，设计流量0.9-0.2m³/s。其中：
1、米夏乡恰喀（2）村防渗改造渠道1条及渠系配套，长度4.822公里，设计流量0.5m³/s；
2、米夏乡巴什英温（18）村防渗改造渠道1条及渠系配套，长度3.393公里，设计流量0.2m³/s；
3、米夏乡米夏（6）村防渗改造渠道1条及渠系配套，长度3.148公里，设计流量0.9m³/s。</t>
  </si>
  <si>
    <t>社会效益：保障米夏乡3个村粮食作物、伽师瓜、新梅、杏子的用水安全，减少水资源浪费和群众投入，解决制约产业高质量发展的瓶颈问题，扶持&gt;150名脱贫人口发展产业。
经济效益:项目区农民工通过投劳获取酬金，提升家庭经济收入；通过完善基础设施，提高农产品产量，提高农户收入。</t>
  </si>
  <si>
    <t>jsx202531</t>
  </si>
  <si>
    <t>伽师县夏普吐勒镇2025年产业发展基础设施配套项目</t>
  </si>
  <si>
    <t>夏普吐勒镇库木墩（22）村</t>
  </si>
  <si>
    <t>总投资：1900万元
建设内容：在夏普吐勒镇库木墩（22）村计划防渗改造渠道3条及渠系配套，长度16.352公里，设计流量1.25-0.6m³/s。
1、夏普吐勒镇库木墩（22）村连通渠1条及渠系配套，长度0.125公里，设计流量2.2m³/s；
2、夏普吐勒镇库木墩（22）村支渠1条及渠系配套，长度8.566公里，设计流量1.25-0.6m³/s；
3、夏普吐勒镇库木墩（22）村分支渠1条及渠系配套，长度7.661公里，设计流量0.95m³/s。</t>
  </si>
  <si>
    <t>社会效益：保障夏普吐勒镇库木墩村粮食作物、伽师瓜、新梅、杏子的用水安全，减少水资源浪费和群众投入，解决制约产业高质量发展的瓶颈问题，扶持&gt;70名脱贫人口发展产业。
经济效益:项目区农民工通过投劳获取酬金，提升家庭经济收入；通过完善基础设施，提高农产品产量，提高农户收入。</t>
  </si>
  <si>
    <t>jsx202532</t>
  </si>
  <si>
    <t>伽师县和夏阿瓦提镇2025年产业发展基础设施配套项目</t>
  </si>
  <si>
    <t>和夏阿瓦提镇2个村：巴依托喀依（9）村、克亚克勒克（28）村。</t>
  </si>
  <si>
    <t>总投资：764万元
建设内容：计划防渗改造渠道3条及渠系配套，长度8.171公里，设计流量1.0-0.6m³/s。其中：
1、和夏阿瓦提镇巴依托喀依（9）村防渗改造渠道1条及渠系配套，长度4.495公里，设计流量0.6m³/s；
2、和夏阿瓦提镇克亚格勒克（28）村支渠防渗改造渠道1条及渠系配套，长度2.544公里，设计流量1.0m³/s。
3、和夏阿瓦提镇克亚格勒克（28）村分支渠防渗改造渠道1条及渠系配套，长度1.132公里，设计流量1.0m³/s。</t>
  </si>
  <si>
    <t>社会效益：保障和夏阿瓦提镇2个村粮食作物、伽师瓜、新梅、杏子的用水安全，减少水资源浪费和群众投入，解决制约产业高质量发展的瓶颈问题，扶持&gt;100名脱贫人口发展产业。
经济效益:项目区农民工通过投劳获取酬金，提升家庭经济收入；通过完善基础设施，提高农产品产量，提高农户收入。</t>
  </si>
  <si>
    <t>jsx202533</t>
  </si>
  <si>
    <t>伽师县克孜勒苏乡2025年产业发展基础设施配套项目</t>
  </si>
  <si>
    <t>克孜勒苏乡2个村：阿克托喀依（30）村、阿克墩（35）村。</t>
  </si>
  <si>
    <t>总投资：748万元
建设内容：计划防渗改造渠道2条及渠系配套，长度6.253公里，设计流量0.95-0.5m³/s。
1、克孜勒苏乡阿克托喀依村防渗改造渠道1条及渠系配套，长度4.128公里，设计流量0.95m³/s；
2、克孜勒苏乡阿克墩村防渗改造渠道1条及渠系配套，长度2.125公里，设计流量0.5m³/s。</t>
  </si>
  <si>
    <t>社会效益：保障克孜勒苏乡2个村粮食作物、伽师瓜、新梅、杏子的用水安全，减少水资源浪费和群众投入，解决制约产业高质量发展的瓶颈问题，扶持&gt;95名脱贫人口发展产业。
经济效益:项目区农民工通过投劳获取酬金，提升家庭经济收入；通过完善基础设施，提高农产品产量，提高农户收入。</t>
  </si>
  <si>
    <t>jsx202534</t>
  </si>
  <si>
    <t>伽师县古勒鲁克乡2025年产业发展基础设施配套项目</t>
  </si>
  <si>
    <t>古勒鲁克乡英巴格（5）村</t>
  </si>
  <si>
    <t>总投资：1090万元
建设内容：在古勒鲁克乡英巴格（5）村计划防渗改造渠道1条及渠系配套，长度9.024公里，设计流量0.95-0.65m³/s。
1、古勒鲁克乡英巴格（5）村计划防渗改造渠道1条及渠系配套，长度9.024公里，设计流量0.95-0.65m³/s。</t>
  </si>
  <si>
    <t>社会效益：保障古勒鲁克乡英巴格村粮食作物、伽师瓜、新梅、杏子的用水安全，减少水资源浪费和群众投入，解决制约产业高质量发展的瓶颈问题，扶持&gt;90名脱贫人口发展产业。
经济效益:项目区农民工通过投劳获取酬金，提升家庭经济收入；通过完善基础设施，提高农产品产量，提高农户收入。</t>
  </si>
  <si>
    <t>jsx202535</t>
  </si>
  <si>
    <t>伽师县玉代克力克乡2025年产业发展基础设施配套项目</t>
  </si>
  <si>
    <t>玉代克力克乡依提帕克（9）村</t>
  </si>
  <si>
    <t>总投资：1180万元
建设内容：在玉代克力克乡依提帕克（9）村计划防渗改造渠道4条及渠系配套，长度10.515公里，1.65-0.1m³/s。
1、玉代克力克乡依提帕克（9）村支渠1条及渠系配套，长度6.112公里，设计流量1.65-0.75m³/s；
2、玉代克力克乡依提帕克（9）村支渠英吾斯堂斗渠1条及渠系配套，长度3.325公里，设计流量0.35m³/s；
3、玉代克力克乡依提帕克（9）村5组支渠1条及渠系配套，长度0.535公里，设计流量0.1m³/s；
4、玉代克力克乡依提帕克（9）村3组斗渠1条及渠系配套，长度0.543公里，设计流量0.1m³/s；</t>
  </si>
  <si>
    <t>社会效益：保障玉代克力克乡依提帕克村粮食作物、伽师瓜、新梅、杏子的用水安全，减少水资源浪费和群众投入，解决制约产业高质量发展的瓶颈问题，扶持&gt;80名脱贫人口发展产业。
经济效益:项目区农民工通过投劳获取酬金，提升家庭经济收入；通过完善基础设施，提高农产品产量，提高农户收入。</t>
  </si>
  <si>
    <t>jsx202536</t>
  </si>
  <si>
    <t>伽师县西克尔库勒镇2025年产业发展基础设施配套项目</t>
  </si>
  <si>
    <t>西克尔库勒镇4个村：向阳（17）村、阿吉勒格勒克（18）村、红山（20）村、苏坎阿斯特（26）村。</t>
  </si>
  <si>
    <t>总投资：2720万元
建设内容：计划防渗改造渠道4条及渠系配套，长度24.284公里，设计流量1.6-0.3m³/s，其中：
1、西克尔库勒镇向阳（17）村、阿吉勒格勒克（18）村防渗改造渠道1条及渠系配套，长度11.474公里，设计流量1.6-0.45m³/s；
2、西克尔库勒镇苏坎阿斯特（26）村防渗改造渠道1条及渠系配套，长度9.608公里,0.7-0.3m³/s；
3、西克尔库勒镇红山（20）村1组支渠防渗改造渠道1条及渠系配套，长度2.423公里，设计流量0.3m³/s；
4、西克尔库勒镇红山（20）村1组斗渠防渗改造渠道1条及渠系配套，长度0.779公里，设计流量0.3m³/s。</t>
  </si>
  <si>
    <t>社会效益：保障西克尔库勒镇4个村粮食作物、伽师瓜、新梅、杏子的用水安全，减少水资源浪费和群众投入，解决制约产业高质量发展的瓶颈问题，扶持&gt;200名脱贫人口发展产业。
经济效益:项目区农民工通过投劳获取酬金，提升家庭经济收入；通过完善基础设施，提高农产品产量，提高农户收入。</t>
  </si>
  <si>
    <t>jsx202537</t>
  </si>
  <si>
    <t>伽师县西克尔库勒镇金瓜村2025年产业发展基础设施配套项目</t>
  </si>
  <si>
    <t>西克尔库勒镇金瓜（16）村</t>
  </si>
  <si>
    <t>总投资：1141万元
建设内容：在西克尔库勒镇金瓜（16）村计划防渗改造渠道1条及渠系配套，长度8.958公里，设计流量0.78-0.28m³/s。
1、西克尔库勒镇金瓜（16）村计划防渗改造渠道1条及渠系配套，长度8.958公里，设计流量0.78-0.28m³/s。</t>
  </si>
  <si>
    <t>社会效益：保障西克尔库勒镇金瓜村粮食作物、伽师瓜、新梅、杏子的用水安全，减少水资源浪费和群众投入，解决制约产业高质量发展的瓶颈问题，扶持&gt;100名脱贫人口发展产业。
经济效益:项目区农民工通过投劳获取酬金，提升家庭经济收入；通过完善基础设施，提高农产品产量，提高农户收入。</t>
  </si>
  <si>
    <t>jsx202538</t>
  </si>
  <si>
    <t>伽师县西克尔库勒镇达西村产业发展基础设施配套项目</t>
  </si>
  <si>
    <t>西克尔库勒镇达西村</t>
  </si>
  <si>
    <t>总投资：1955万元
建设内容：在西克尔库勒镇达西村计划防渗改造渠道1条及渠系配套，长度11.7公里，设计流量1.5-0.42m³/s。
1、西克尔库勒镇达西村计划防渗改造渠道1条及渠系配套，长度11.70公里，设计流量1.5-0.42m³/s</t>
  </si>
  <si>
    <t>社会效益：保障西克尔库勒镇达西村粮食作物、伽师瓜、新梅、杏子、果树、林木及农作物的用水安全，确保人工造林供水，减少水资源浪费和群众投入，解决制约生态环保和防沙治沙的瓶颈问题，扶持&gt;50名脱贫人口发展产业。
经济效益:项目区农民工通过投劳获取酬金，提升家庭经济收入；通过完善基础设施，提高农产品产量，提高农户收入。</t>
  </si>
  <si>
    <t>jsx202539</t>
  </si>
  <si>
    <t>伽师县英买里镇产业发展基础设施配套项目</t>
  </si>
  <si>
    <t>英买里镇英阿瓦提（17）村</t>
  </si>
  <si>
    <t>总投资：2030万元
建设内容：在英买里镇英阿瓦提（17）村计划防渗改造渠道1条及渠系配套，长度10.986公里，设计流量1.45m³/s。
1、英买里镇英阿瓦提（17）村计划防渗改造渠道1条及渠系配套，长度10.986公里，设计流量1.45m³/s。</t>
  </si>
  <si>
    <t>社会效益：保障英买里镇果树、林木及农作物的用水安全，确保人工造林供水，减少水资源浪费和群众投入，解决制约生态环保和防沙治沙的瓶颈问题，扶持&gt;50名脱贫人口发展产业。
经济效益:项目区农民工通过投劳获取酬金，提升家庭经济收入；通过完善基础设施，提高农产品产量，提高农户收入。</t>
  </si>
  <si>
    <t>jsx202540</t>
  </si>
  <si>
    <t>伽师县卧里托格拉克镇强孜村产业发展基础设施配套项目</t>
  </si>
  <si>
    <t>卧里托格拉克镇强孜（12）村</t>
  </si>
  <si>
    <t>总投资：1095万元
建设内容：在卧里托格拉克镇强孜（12）村计划防渗改造渠道1条及渠系配套，长度8.415公里，设计流量0.97—0.35m³/s。
1、卧里托格拉克镇强孜（12）村计划防渗改造渠道1条及渠系配套，长度8.415公里，设计流量0.97—0.35m³/s。</t>
  </si>
  <si>
    <t>社会效益：保障卧里托格拉克镇强孜村果树、林木及农作物的用水安全，确保人工造林供水，减少水资源浪费和群众投入，解决制约生态环保和防沙治沙的瓶颈问题，扶持&gt;80名脱贫人口发展产业。
经济效益:项目区农民工通过投劳获取酬金，提升家庭经济收入；通过完善基础设施，提高农产品产量，提高农户收入。</t>
  </si>
  <si>
    <t>jsx202541</t>
  </si>
  <si>
    <t>伽师县古勒鲁克乡塔让其村产业发展基础设施配套项目</t>
  </si>
  <si>
    <t>古勒鲁克乡塔然其（22）村</t>
  </si>
  <si>
    <t>总投资：460万元
建设内容：在古勒鲁克乡塔然其（22）村计划防渗改造渠道2条及渠系配套，长度3.409公里，设计流量0.97-0.35m³/s。
1、古勒鲁克乡塔然其（22）村支渠1条及渠系配套，长度2.894公里，设计流量0.97m³/s；
2、古勒鲁克乡塔然其（22）村分支渠1条及渠系配套，长度0.515公里，设计流量0.35m³/s。</t>
  </si>
  <si>
    <t>社会效益：保障古勒鲁克乡塔然其村等果树、林木及农作物的用水安全，确保人工造林供水，减少水资源浪费和群众投入，解决制约生态环保和防沙治沙的瓶颈问题，扶持&gt;50名脱贫人口发展产业。
经济效益:项目区农民工通过投劳获取酬金，提升家庭经济收入；通过完善基础设施，提高农产品产量，提高农户收入。</t>
  </si>
  <si>
    <t>jsx202544</t>
  </si>
  <si>
    <t>伽师县英买里镇库木艾日克（1）村2025年村级产业配套项目</t>
  </si>
  <si>
    <t>英买里镇1村</t>
  </si>
  <si>
    <t>总投资：344万元
建设内容：在英买里镇库木艾日克（1）村防渗改造渠道1条，配套，长度4.3公里，设计流量0.5-0.2m³/S，计划投资344万元。</t>
  </si>
  <si>
    <t>社会效益：保障英买里镇库木艾日克（1）村粮食作物、伽师瓜、伽师新梅的用水安全，减少水资源浪费和群众投入，解决制约产业高质量发展的瓶颈问题，扶持&gt;146名脱贫人口发展产业。
经济效益:项目区农民工通过投劳获取酬金，提升家庭经济收入；通过完善基础设施，提高农产品产量，提高农户收入。</t>
  </si>
  <si>
    <t>jsx202545</t>
  </si>
  <si>
    <t>伽师县英买里镇巴什兰干（13）村2025年村级产业配套项目</t>
  </si>
  <si>
    <t>英买里镇13村</t>
  </si>
  <si>
    <t>总投资：388万元
建设内容：在英买里镇巴什兰干（13）村防渗改造渠道1条，配套，长度5公里，设计流量0.5-0.2m³/S，计划投资388万元。</t>
  </si>
  <si>
    <t>社会效益：保障英买里镇巴什兰干（13）村粮食作物、伽师瓜、伽师新梅的用水安全，减少水资源浪费和群众投入，解决制约产业高质量发展的瓶颈问题，扶持&gt;900名脱贫人口发展产业。
经济效益:项目区农民工通过投劳获取酬金，提升家庭经济收入；通过完善基础设施，提高农产品产量，提高农户收入。</t>
  </si>
  <si>
    <t>jsx202546</t>
  </si>
  <si>
    <t>伽师县江巴孜乡2025年村级产业配套项目</t>
  </si>
  <si>
    <t>江巴孜乡4个村：1村、3村、6村、12村。</t>
  </si>
  <si>
    <t>总投资：1450万元
建设内容：防渗改造4个村19条渠道及渠系配套，长度16.286公里，流量0.44-0.1m³/S，计划投资1450万元。
1.江巴孜乡江巴孜（1）村防渗改造渠道4条及渠系配套，长度5.678公里，设计流量0.27-0.1m³/S。
2.江巴孜乡色热克托格拉克（3）村防渗改造渠道7条及渠系配套，长度4.354公里，设计流量0.25-0.1m³/S。
3.江巴孜乡科克库木（6）村防渗改造渠道4条及渠系配套，长度3.208公里，设计流量0.44-0.1m³/S。
4.江巴孜乡克孜勒吉依木（12）村防渗改造渠道4条及渠系配套，长度3.046公里，设计流量0.17-0.1m³/S。</t>
  </si>
  <si>
    <t>社会效益：保障江巴孜乡4个村粮食作物、伽师瓜、新梅、杏子的用水安全，减少水资源浪费和群众投入，解决制约产业高质量发展的瓶颈问题，扶持&gt;1562名脱贫人口发展产业。
经济效益:项目区农民工通过投劳获取酬金，提升家庭经济收入；通过完善基础设施，提高农产品产量，提高农户收入。</t>
  </si>
  <si>
    <t>jsx202547</t>
  </si>
  <si>
    <t>伽师县江巴孜乡2025年产业配套项目</t>
  </si>
  <si>
    <t>江巴孜乡4个村：2村、14村、15村、19村。</t>
  </si>
  <si>
    <t>总投资：1312万元
建设内容：江巴孜乡4个村防渗改造渠道24条及渠系配套，长度15.319公里，流量0.5-0.2m³/s。
1.江巴孜乡阿克吐尔（2）村防渗改造渠道6条及渠系配套，长度3.999公里，设计流量0.35-0.2m³/s。
2.江巴孜乡阿亚克仓（14）村防渗改造渠道4条及渠系配套，长度5.024公里，设计流量0.5-0.3m³/s。
3.江巴孜乡其维克（15）村防渗改造渠道8条及渠系配套，长度3.498公里，0.3-0.2m³/s.
4.江巴孜乡尤库日吐格曼贝希（19）村防渗改造渠道6条及渠系配套，长度2.798公里，设计流量0.3-0.2m³/s。</t>
  </si>
  <si>
    <t>社会效益：保障江巴孜乡4个村粮食作物、伽师瓜、新梅、杏子的用水安全，减少水资源浪费和群众投入，解决制约产业高质量发展的瓶颈问题，扶持&gt;1489名脱贫人口发展产业。
经济效益:项目区农民工通过投劳获取酬金，提升家庭经济收入；通过完善基础设施，提高农产品产量，提高农户收入。</t>
  </si>
  <si>
    <t>jsx202548</t>
  </si>
  <si>
    <t>伽师县江巴孜乡萨热依塔木（5）村产业配套项目</t>
  </si>
  <si>
    <t>江巴孜乡5村</t>
  </si>
  <si>
    <t>总投资：388万元
建设内容：在江巴孜乡萨热依塔木（5）村防渗改造渠道7条，配套，长度5.01公里，流量0.5-0.3m³/S。</t>
  </si>
  <si>
    <t>社会效益：保障江巴孜乡1个村粮食作物、伽师瓜、新梅、杏子的用水安全，减少水资源浪费和群众投入，解决制约产业高质量发展的瓶颈问题，扶持&gt;90名脱贫人口发展产业。
经济效益:项目区农民工通过投劳获取酬金，提升家庭经济收入；通过完善基础设施，提高农产品产量，提高农户收入。</t>
  </si>
  <si>
    <t>江巴孜乡人民政府</t>
  </si>
  <si>
    <t>热西旦·吾守尔</t>
  </si>
  <si>
    <t>jsx202542</t>
  </si>
  <si>
    <t>伽师县居仁镇布鲁胡其（16）村2025年村级产业配套项目</t>
  </si>
  <si>
    <t>居仁镇16村</t>
  </si>
  <si>
    <t>总投资：376万元
建设内容：居仁镇布鲁胡其（16）村防渗改造渠道1条，配套，长度4.75公里，设计流量0.2～0.5m³/s，</t>
  </si>
  <si>
    <t>社会效益：保障居仁镇布鲁胡其（16）村粮食作物、伽师瓜、新梅的用水安全，减少水资源浪费和群众投入，解决制约产业高质量发展的瓶颈问题，扶持&gt;389名脱贫人口发展产业。
经济效益:项目区农民工通过投劳获取酬金，提升家庭经济收入；通过完善基础设施，提高农产品产量，提高农户收入。</t>
  </si>
  <si>
    <t>居仁镇人民政府</t>
  </si>
  <si>
    <t>艾孜提买尔·阿巴白克白</t>
  </si>
  <si>
    <t>jsx202550</t>
  </si>
  <si>
    <t>伽师县卧里托格拉克镇龙口（16）村产业配套项目</t>
  </si>
  <si>
    <t>卧里托格拉克镇16村</t>
  </si>
  <si>
    <t>总投资：388万元
建设内容：在卧里托格拉克镇龙口（16）村建设防渗渠道4.1公里，配套68座，设计流量0.7-0.3m³/S。</t>
  </si>
  <si>
    <t>社会效益：保障卧里托格拉克镇龙口(16）村粮食作物、伽师瓜、新梅的用水安全，减少水资源浪费和群众投入，解决制约产业高质量发展的瓶颈问题，扶持&gt;154名脱贫人口发展产业。
经济效益:项目区农民工通过投劳获取酬金，提升家庭经济收入；通过完善基础设施，提高农产品产量，提高农户收入。</t>
  </si>
  <si>
    <t>卧里托格拉克镇人民政府</t>
  </si>
  <si>
    <t>米热阿迪力·艾买提</t>
  </si>
  <si>
    <t>jsx202552</t>
  </si>
  <si>
    <t>伽师县克孜勒博依镇木努尔（25）村、铁热克博斯坦（28）村产业配套项目</t>
  </si>
  <si>
    <t>克孜勒博依镇2个村：25村、28村。</t>
  </si>
  <si>
    <t>总投资：388万元
建设内容：防渗改造渠道2条，配套，长度4公里，流量0.48-0.1m³/s。其中：克孜勒博依镇木努尔（25）村2.5公里、克孜勒博依镇铁热克博斯坦（28）村1.5公里。</t>
  </si>
  <si>
    <t>社会效益：障克孜勒博依镇2个村粮食作物、伽师瓜、新梅的用水安全，减少水资源浪费和群众投入，解决制约产业高质量发展的瓶颈问题，扶持&gt;600名脱贫人口发展产业。
经济效益:项目区农民工通过投劳获取酬金，提升家庭经济收入；通过完善基础设施，提高农产品产量，提高农户收入。</t>
  </si>
  <si>
    <t>克孜勒博依镇人民政府</t>
  </si>
  <si>
    <t>阿力木·努肉拉</t>
  </si>
  <si>
    <t>jsx202553</t>
  </si>
  <si>
    <r>
      <rPr>
        <sz val="12"/>
        <rFont val="宋体"/>
        <charset val="134"/>
      </rPr>
      <t>伽师县克孜勒博依镇</t>
    </r>
    <r>
      <rPr>
        <sz val="12"/>
        <rFont val="Times New Roman"/>
        <charset val="134"/>
      </rPr>
      <t>2025</t>
    </r>
    <r>
      <rPr>
        <sz val="12"/>
        <rFont val="宋体"/>
        <charset val="134"/>
      </rPr>
      <t>年特色产业配套项目</t>
    </r>
  </si>
  <si>
    <t>克孜勒博依镇4个村：阔什艾日克（7）村、巴什英阿依马克（10）村、吾斯塘博依（12）村、依提帕克（15）村。</t>
  </si>
  <si>
    <t>总投资：1500万元（资金来源：中央财政少数民族发展资金）
建设内容：防渗改造渠道5条及渠系配套，长度12.634公里，流量0.7-0.3m³/s，计划投资1500万元。
1、克孜勒博依镇阔什艾日克（7）村1、2组南支渠1条及渠系配套，长度1.358公里，设计流量0.7m³/s。
2、克孜勒博依镇依提帕克（15）村北斗渠1条及渠系配套，长度1.7公里，设计流量0.4m³/s。
3、克孜勒博依镇依提帕克（15）村阿帕活加农场斗渠1条及渠系配套，长度1.538公里，设计流量0.3m³/s
4、克孜勒博依镇巴什英阿依马克（10）村防渗改造渠道1条及渠系配套，长度4.219公里，设计流量0.4m³/s。
5、克孜勒博依镇吾斯塘博依（12）村防渗改造渠道1条及渠系配套，长度3.819公里，设计流量0.6m³/s。</t>
  </si>
  <si>
    <t>社会效益：保障克孜勒博依镇阔什艾日克（7）村、依提帕克（15）村、巴什英阿依马克（10）村、吾斯塘博依（12）村粮食作物、伽师瓜、新梅等的用水安全，减少水资源浪费和群众投入，解决制约产业高质量发展的瓶颈问题扶持&gt;1200名脱贫人口发展产业。
经济效益:项目区农民工通过投劳获取酬金，提升家庭经济收入；通过完善基础设施，提高农产品产量，提高农户收入。</t>
  </si>
  <si>
    <t>jsx202510</t>
  </si>
  <si>
    <t>伽师县克孜勒博依镇英艾日克（8）村、巴格艾日克（9）村产业配套项目</t>
  </si>
  <si>
    <t>克孜勒博依镇英艾日克（8）村、巴格艾日克（9）村</t>
  </si>
  <si>
    <t>总投资：350万元
建设内容：为保障克孜勒博依镇用水安全减少水资源浪费，完善2个村水渠及配套建筑物，每公里投资110万元，流量0.5-0.2，长度分别为英艾日克（8）村2.4公里、巴格艾日克（9）村0.99公里，共计3.39公里。</t>
  </si>
  <si>
    <t>社会效益：完善产业基础设施，改善农业灌溉条件，促进产业发展，扶持&gt;590名脱贫人口发展产业。
经济效益:项目区农民工通过投劳获取酬金，提升家庭经济收入；通过完善基础设施，提高农产品产量，提高农户收入。</t>
  </si>
  <si>
    <t>jsx202554</t>
  </si>
  <si>
    <t>伽师县米夏乡2025年村级产业配套项目</t>
  </si>
  <si>
    <t>米夏乡7个村：12村、5村、18村、11村、2村、17村、19村。</t>
  </si>
  <si>
    <t>总投资：2985.4万元
建设内容：防渗改造渠道12条，配套，长度21.283公里，设计流量0.59-0.1m³/s，投资2985.4万元，受益群众3653户。
1、米夏乡英巴格（12）村支渠防渗长度1.575公里，设计流量0.18-0.1m³/s，投资182.6万元；
2、米夏乡琼霍伊拉（5）村支渠防渗长度2.3公里，设计流量0.36-0.1m³/s，投资227万元；
3、米夏乡琼霍伊拉（5）村支渠分水渠1防渗长度0.103公里，设计流量0.13-0.1m³/s，投资11.2万元；
4、米夏乡琼霍伊拉（5）村支渠分水渠2防渗长度0.062公里，设计流量0.11-0.1m³/s，投资9.8万元；
5、米夏乡巴什英温（18）村1组支渠防渗长度3.144公里，设计流量0.29-0.1m³/s，投资348.8万元；
6、米夏乡尤日尔塔尔夏（11）村5，6，7，8组支渠防渗长度4.076公里，设计流量0.3-0.1m³/s，投资1018.7万元；
7、米夏乡恰喀（2）村支渠防渗长度0.475公里，设计流量0.19-0.1m³/s，投资44.7万元；
8、米夏乡夏合亚迪（17）村支渠下段防渗长度4公里，设计流量0.59-0.1m³/s，投资470万元；
9、米夏乡夏合亚迪（17）村夏普打克支渠1防渗长度0.857公里，设计流量0.2-0.1m³/s，投资85.1万元；
10、米夏乡夏合亚迪（17）村夏普打克支渠2防渗长度1.247公里，设计流量0.22-0.1m³/s，投资164.5万元；
11、米夏乡阿亚格英温（19）村3，4，5组支渠防渗长度2.315公里，设计流量0.25-0.1m³/s，投资280.1万元；
12、米夏阿亚格英温（19）村3，4，5组分支渠防渗长度1.129公里，设计流量0.16-0.1m³/s，投资142.9万元。</t>
  </si>
  <si>
    <t>社会效益：米夏乡7个村粮食作物、伽师瓜、新梅的用水安全，减少水资源浪费和群众投入，解决制约产业高质量发展的瓶颈问题，扶持&gt;3653名脱贫人口发展产业。
经济效益:项目区农民工通过投劳获取酬金，提升家庭经济收入；通过完善基础设施，提高农产品产量，提高农户收入。</t>
  </si>
  <si>
    <t>储备项目</t>
  </si>
  <si>
    <t>jsx202555</t>
  </si>
  <si>
    <t>伽师县米夏乡2025年吐格巴斯特（16）村产业配套项目</t>
  </si>
  <si>
    <t>米夏乡16村</t>
  </si>
  <si>
    <t>总投资：389万元
建设内容：米夏乡吐格巴斯特（16）村支渠防渗长度4.1km及，设计流量0.2-0.17m³/s。</t>
  </si>
  <si>
    <t>社会效益：保障米夏乡吐格巴斯特（16）村粮食作物、伽师瓜、新梅的用水安全，减少水资源浪费和群众投入，解决制约产业高质量发展的瓶颈问题，扶持&gt;312名脱贫人口发展产业。
经济效益:项目区农民工通过投劳获取酬金，提升家庭经济收入；通过完善基础设施，提高农产品产量，提高农户收入。</t>
  </si>
  <si>
    <t>米夏乡人民政府</t>
  </si>
  <si>
    <t>米尔阿力木·素甫尔</t>
  </si>
  <si>
    <t>jsx202556</t>
  </si>
  <si>
    <t>伽师县夏普吐勒镇2025年村级产业配套项目</t>
  </si>
  <si>
    <t>夏普吐勒镇4个村：4村、5村、18村、20村。</t>
  </si>
  <si>
    <t>总投资：1763万元
建设内容：防渗改造渠道4条，配套，长度14.1公里，设计流量1～0.5m³/s，计划投资1763万元。
1、夏普吐勒镇加依艾日克（4）村防渗改造渠道1条，配套，长度2.5公里，设计流量1～0.5m³/s，投资312万元。
2、夏普吐勒镇托万加依艾日克（5）村防渗改造渠道1条，配套，长度1.6公里，设计流量1～0.5m³/s，投资200万元。
3、夏普吐勒镇巴依托喀依（18）村防渗改造渠道1条，配套，长度2.9公里，设计流量1～0.5m³/s，投资363万元。
4、夏普吐勒镇琼阿克艾日克（20）村防渗改造渠道1条，配套，长度7.1公里，设计流量1～0.5m³/s，投资888万元。</t>
  </si>
  <si>
    <t>社会效益：保障夏普吐勒镇4个村粮食作物、伽师瓜、新梅的用水安全，减少水资源浪费和群众投入，解决制约产业高质量发展的瓶颈问题，扶持340名脱贫人口发展产业。
经济效益:项目区农民工通过投劳获取酬金，提升家庭经济收入；通过完善基础设施，提高农产品产量，提高农户收入。</t>
  </si>
  <si>
    <t>jsx202557</t>
  </si>
  <si>
    <t>伽师县夏普吐勒镇托什坎拉（17）村2025年产业配套项目</t>
  </si>
  <si>
    <t>总投资：386万元
建设内容：在夏普吐勒镇托什坎拉（17）村计划防渗改造渠道10条，配套，长度4公里，设计流量1-0.5m³/s。</t>
  </si>
  <si>
    <t>社会效益：保障夏普吐勒镇托什坎拉村粮食作物、伽师瓜、新梅等的用水安全，减少水资源浪费和群众投入，解决制约产业高质量发展的瓶颈问题，扶持&gt;50名脱贫人口发展产业。
经济效益：项目区农民工通过投劳获取酬金，提升家庭经济收入；通过完善基础设施，提高农产品产量，提高农户收入。</t>
  </si>
  <si>
    <t>jsx202558</t>
  </si>
  <si>
    <t>伽师县夏普吐勒镇阿热夏普吐勒（7）村产业配套项目</t>
  </si>
  <si>
    <t>夏普吐勒镇7村</t>
  </si>
  <si>
    <t>总投资：386万元
建设内容：在夏普吐勒镇阿热夏普吐勒（7）村防渗改造渠道7条，配套，长度4.02公里，设计流量0.5～0.2m³/s。</t>
  </si>
  <si>
    <t>社会效益：保障夏普吐勒镇阿热夏普吐勒（7）村粮食作物、伽师瓜、新梅的用水安全，减少水资源浪费和群众投入，解决制约产业高质量发展的瓶颈问题，扶持180名脱贫人口发展产业。
经济效益:项目区农民工通过投劳获取酬金，提升家庭经济收入；通过完善基础设施，提高农产品产量，提高农户收入。</t>
  </si>
  <si>
    <t>jsx202559</t>
  </si>
  <si>
    <t>伽师县和夏阿瓦提镇2025年村级产业配套项目</t>
  </si>
  <si>
    <t>和夏阿瓦提镇8个村：14村、15村、17村、18村、22村、23村、27村、33村。</t>
  </si>
  <si>
    <t>总投资：2965.5万元
建设内容：防渗改造渠道15条，配套，长度22.598公里，设计流量0.2-0.9m³/s，计划投资2965.5万元。
1、为和夏阿瓦提镇夏合亚迪村（14）村修建1条防渗渠长度1.63公里，设计流量0.8～0.5m³/s，总投资214万元。
2、为和夏阿瓦提镇夏勒克（15）村修建1条防渗渠长度1.48公里，设计流量0.8～0.5m³/s，总投资194万元。
3、为和夏阿瓦提镇墩吕克（17）村修建防3条渗渠长度4.93公里，设计流量0.5～0.3m³/s，总投资647.5万元。
4、为和夏阿瓦提镇其日克（18）村修建防2条渗渠长度2.56公里，设计流量0.8～0.3m³/s，总投资336万元。
5、为和夏阿瓦提镇色满（22）村修建3条防渗渠长度2.918公里，设计流量0.9～0.2m³/s，总投资383万元。
6、为和夏阿瓦提镇喀热都维（23）村修建2条防渗渠长度2.6公里，设计流量0.9～0.5m³/s，总投资341万元。
7、为和夏阿瓦提镇阔什托玛（27）村修建2条防渗渠长度2.62公里，设计流量0.5～0.2m³/s，总投资343万元。
8、为和夏阿瓦提镇幸福（33）村修建1条防渗渠长度3.86公里，设计流量0.9～0.8m³/s，总投资507万元。</t>
  </si>
  <si>
    <t>社会效益：保障和夏阿瓦提镇13个村的粮食作物、伽师瓜、新梅、杏李的用水安全，减少水资源浪费和群众投入，解决制约产业高质量发展的瓶颈问题，扶持&gt;1600户脱贫人口发展产业。
经济效益:项目区农民工通过投劳获取酬金，提升家庭经济收入；通过完善基础设施，提高农产品产量，提高农户收入。</t>
  </si>
  <si>
    <t>jsx202560</t>
  </si>
  <si>
    <t>伽师县和夏阿瓦提镇喀热萨（25）村产业配套项目</t>
  </si>
  <si>
    <t>和夏阿瓦提镇25村</t>
  </si>
  <si>
    <t>总投资：388万元
建设内容：在和夏阿瓦提镇喀热萨（25）村改造防渗渠3.666公里及渠系配套建筑物，设计流量0.22-0.14m³/s。</t>
  </si>
  <si>
    <t>社会效益：保障和夏阿瓦提镇喀热萨（25）村的粮食作物、伽师瓜、新梅、杏李的用水安全，减少水资源浪费和群众投入，解决制约产业高质量发展的瓶颈问题，扶持&gt;90户脱贫人口发展产业。
经济效益:项目区农民工通过投劳获取酬金，提升家庭经济收入；通过完善基础设施，提高农产品产量，提高农户收入。</t>
  </si>
  <si>
    <t>和夏阿瓦提镇人民政府</t>
  </si>
  <si>
    <t>艾合麦提江·托合提</t>
  </si>
  <si>
    <t>jsx2025126</t>
  </si>
  <si>
    <t>伽师县和夏阿瓦提镇其日克（18）村产业配套项目</t>
  </si>
  <si>
    <t>和夏阿瓦提镇其日克（18）村</t>
  </si>
  <si>
    <t>总投资：229万元
建设内容：在和夏阿瓦提镇其日克（18）村改造防渗渠道，配套，长度2.197公里，设计流量0.22m³/s。</t>
  </si>
  <si>
    <t>社会效益：减少水资源浪费和群众投入，解决制约产业高质量发展的瓶颈问题，扶持&gt;360户脱贫人口发展产业。
经济效益:项目区农民工通过投劳获取酬金，提升家庭经济收入；通过完善基础设施，提高农产品产量，提高农户收入。</t>
  </si>
  <si>
    <t>提高水资源利用率和保证率，全面提升灌溉水平，降低运行成本，提高水利工程综合效益</t>
  </si>
  <si>
    <t>统战部、项目涉及乡镇</t>
  </si>
  <si>
    <t>陈东林，项目涉及乡镇乡镇长</t>
  </si>
  <si>
    <t>少数民族</t>
  </si>
  <si>
    <t>jsx202561</t>
  </si>
  <si>
    <t>伽师县克孜勒苏乡2025 年村级产业配套项目</t>
  </si>
  <si>
    <t>防渗渠道建设</t>
  </si>
  <si>
    <t>克孜勒苏乡10村</t>
  </si>
  <si>
    <t>总投资：350 万元，
伽师县克孜勒苏乡兰干买里斯（10）村新建防渗渠道 2 条，总长 2.591km，需配套建筑物 48 座，其中节制分水闸 12 座，分水闸 23 座，农桥 7 座，连接段 4 座，测流桥 2 座。</t>
  </si>
  <si>
    <t>社会效益：完善村级渠道基础设施、保障群众农田浇水、提高经济收入。
经济效益：为群众生产生活提供便利、提高渠道浇水效率。</t>
  </si>
  <si>
    <t>通过实施项目，完善村级防渗渠道基础设施，保障群众农田浇水、提高经济收入。</t>
  </si>
  <si>
    <t>jsx202562</t>
  </si>
  <si>
    <t>伽师县克孜勒苏乡巴什奥塔格（39）村产业配套项目</t>
  </si>
  <si>
    <t>总投资：386万元
建设内容：在克孜勒苏乡巴什奥塔格（39）村防渗改造渠道1条，配套，长度3.41公里，设计流量0.5～0.15m³/s。</t>
  </si>
  <si>
    <t>社会效益：保障伽师县克孜勒苏乡巴什奥塔格（39）村粮食作物、伽师瓜、新梅等的用水安全，减少水资源浪费和群众投入，解决制约生态环保和防沙治沙的瓶颈问题，扶持&gt;260户脱贫人口发展产业。
经济效益:项目区农民工通过投劳获取酬金，提升家庭经济收入；通过完善基础设施，提高农产品产量，提高农户收入。</t>
  </si>
  <si>
    <t>jsx202549</t>
  </si>
  <si>
    <t>伽师县克孜勒苏乡拜什塔木（26）村2025 年产业配套项目</t>
  </si>
  <si>
    <t>克孜勒苏乡26村</t>
  </si>
  <si>
    <t>总投资：350 万元，
伽师县克孜勒苏乡拜什塔木（26）村新建防渗渠道 1 条，总长 2.869km，需配套建筑物 37 座，其中节制分水闸 10 座，分水闸 22 座，农桥 3 座，连接段 1 座，测流桥 1 座。</t>
  </si>
  <si>
    <t>jsx202563</t>
  </si>
  <si>
    <t>伽师县古勒鲁克乡2025年村级产业配套项目</t>
  </si>
  <si>
    <t>古勒鲁克乡8个村：4村、9村、11村、14村、15村、19村、20村、21村。</t>
  </si>
  <si>
    <t>总投资：2962万元
建设内容：防渗改造渠道16条，配套，长度28.89公里，设计流量0.8-0.3m³/s。
其中：
1、古勒鲁克乡亚勒古孜塔勒（4）村防渗改造渠道2条，配套，长度4公里，设计流量0.8～0.6m³/s；投资480万元。
2、古勒鲁克乡巴什阿勒克库勒（9）村防渗改造渠道2条，配套，长度4.3公里，设计流量0.8～0.6m³/s；投资460万元。
3、古勒鲁克乡喀日木库木（11）村防渗改造渠道2条，配套，长度3.6公里，设计流量0.8～0.4m³/s；投资420万元。
4、古勒鲁克乡托万拜什塔木村（14）村防渗改造渠道2条，配套，长度3.85公里，设计流量0.5～0.3m³/s；投资350万元。
5、古勒鲁克乡阿亚格科克塔勒（15）村防渗改造渠道2条，配套，长度2.9公里，设计流量0.3m³/s；投资241万元。
6、古勒鲁克乡科克塔勒（19）村防渗改造渠道2条，配套，长度3.9公里，设计流量0.5～0.4m³/s；投资361万元。
7、古勒鲁克乡阿克托卡依村（20）村防渗改造渠道2条，配套，长度3公里，设计流量0.6～0.4m³/s；投资320万元。
8、古勒鲁克乡苏巴斯提（21）村防渗改造渠道2条，配套，长度3.34公里，设计流量0.5m³/s；投资330万元。</t>
  </si>
  <si>
    <t>社会效益：保障古勒鲁克乡8个村粮食作物、伽师瓜、石榴、新梅的用水安全，减少水资源浪费和群众投入，解决制约产业高质量发展的瓶颈问题，扶持&gt;900名脱贫人口发展产业。
经济效益:项目区农民工通过投劳获取酬金，提升家庭经济收入；通过完善基础设施，提高农产品产量，提高农户收入。</t>
  </si>
  <si>
    <t>jsx202564</t>
  </si>
  <si>
    <t>伽师县古勒鲁克乡巴什阿恰勒（16）村产业配套项目</t>
  </si>
  <si>
    <t>古勒鲁克乡巴什阿恰勒（16）村</t>
  </si>
  <si>
    <t>总投资：389万元
建设内容：在古勒鲁克乡巴什阿恰勒（16）村防渗改造渠道5条，配套，长度3.702公里，设计流量0.6～0.3m³/s。</t>
  </si>
  <si>
    <t>社会效益：保障古勒鲁克乡巴什阿恰勒（16）村粮食作物、伽师瓜、新梅的用水安全，减少水资源浪费和群众投入，解决制约产业高质量发展的瓶颈问题，扶持&gt;300名脱贫人口发展产业。
经济效益:项目区农民工通过投劳获取酬金，提升家庭经济收入；通过完善基础设施，提高农产品产量，提高农户收入。</t>
  </si>
  <si>
    <t>古勒鲁克乡人民政府</t>
  </si>
  <si>
    <t>杨爱强</t>
  </si>
  <si>
    <t>jsx202565</t>
  </si>
  <si>
    <t>伽师县玉代克力克乡2025年村级产业配套项目</t>
  </si>
  <si>
    <t>玉代克力克乡2个村：6村、9村。</t>
  </si>
  <si>
    <t>总投资：1543万元
建设内容：防渗改造渠道6条及渠系配套，长度15.43公里，设计流量0.5-0.1m³/s。
1、玉代克力克乡依提帕克（9）村防渗改造渠道3条及渠系配套，长度5.151公里，设计流量0.5～0.1m³/s。
2、玉代克力克乡多兰买里斯（6）村防渗改造渠道3条及渠系配套，长度10.279公里，设计流量0.5～0.2m³/s。</t>
  </si>
  <si>
    <t>社会效益：保障玉代克力克乡2个村粮食作物、伽师瓜、石榴、新梅的用水安全，减少水资源浪费和群众投入，解决制约产业高质量发展的瓶颈问题，扶持&gt;1000名脱贫人口发展产业。
经济效益:项目区农民工通过投劳获取酬金，提升家庭经济收入；通过完善基础设施，提高农产品产量，提高农户收入。</t>
  </si>
  <si>
    <t>jsx202566</t>
  </si>
  <si>
    <t>伽师县玉代克力克乡2025年产业配套项目</t>
  </si>
  <si>
    <t>玉代克力克乡2个村：11村、1村。</t>
  </si>
  <si>
    <t>总投资：1452万元
建设内容：防渗改造渠道2条，配套，长度13.77公里，设计流量0.5-0.3m³/s。
1、玉代克力克乡英买里（11）村防渗改造渠道1条，配套，长度7公里，设计流量0.5～0.3m³/s，投资700万元。
2、玉代克力克乡堂来恰普提（1）村防渗改造渠道1条，配套，长度6.77公里，设计流量0.5～0.4m³/s，投资752万元。</t>
  </si>
  <si>
    <t>jsx202567</t>
  </si>
  <si>
    <t>伽师县玉代克力克乡乔拉克（10）村产业配套项目</t>
  </si>
  <si>
    <t>玉代克力克乡10村</t>
  </si>
  <si>
    <t>总投资：388万元
建设内容：在玉代克力克乡乔拉克（10）村防渗改造渠道1条，配套，长度4.12公里，设计流量0.5-0.3m³/s.</t>
  </si>
  <si>
    <t>社会效益：保障玉代克力克乡乔拉克（10）村粮食作物、伽师瓜、石榴、新梅的用水安全，减少水资源浪费和群众投入，解决制约产业高质量发展的瓶颈问题，扶持&gt;150名脱贫人口发展产业。
经济效益:项目区农民工通过投劳获取酬金，提升家庭经济收入；通过完善基础设施，提高农产品产量，提高农户收入。</t>
  </si>
  <si>
    <t>jsx202543</t>
  </si>
  <si>
    <t>伽师县玉代克力克乡英买里（11）村产业配套项目</t>
  </si>
  <si>
    <t>玉代克力克乡英买里（11）村</t>
  </si>
  <si>
    <t>总投资：389万
建设内容：为玉代克力克乡英买里（11）村新建防渗渠道4.3公里及配套附属设施，设计流量：0.5-0.3m³/s。</t>
  </si>
  <si>
    <t>社会效益：完善玉代克力克乡英买里（11）村村级渠道基础设施、保障群众农田浇水、提高经济收入。
经济效益：为群众生产生活提供便利、提高渠道浇水效率。</t>
  </si>
  <si>
    <t>木合塔尔·木明</t>
  </si>
  <si>
    <t>jsx202568</t>
  </si>
  <si>
    <t>伽师县铁日木乡2025年村级产业配套项目</t>
  </si>
  <si>
    <t>铁日木乡4个村：1村、2村、3村、4村</t>
  </si>
  <si>
    <t>总投资：1476万元
建设内容：铁日木乡4个村防渗改造渠道4条，配套，长度14.76公里，设计流量0.3-0.15m³/s。
其中：
1、铁格艾日克（1）村3.98公里，设计流量0.3-0.15m³/s，投资398万元；
2、霍加艾日克（2）村3.98公里，设计流量0.3-0.15m³/s，投资398万元；
3、托哈艾热克（3）村3公里，设计流量0.3-0.15m³/s，投资300万元；
4、巴什铁日木（4）村3.8公里，设计流量0.3-0.15m³/s，投资380万元。</t>
  </si>
  <si>
    <t>社会效益：保障铁日木乡4个村粮食作物、伽师瓜、杏李、新梅的用水安全，减少水资源浪费和群众投入，解决制约产业高质量发展的瓶颈问题，扶持&gt;1100名脱贫人口发展产业。
经济效益:项目区农民工通过投劳获取酬金，提升家庭经济收入；通过完善基础设施，提高农产品产量，提高农户收入。</t>
  </si>
  <si>
    <t>jsx202569</t>
  </si>
  <si>
    <t>伽师县巴仁镇2025年村级产业配套项目</t>
  </si>
  <si>
    <t>巴仁镇3个村：琼巴格（4）村、阿热买里（5）村、巴合其（8）村。</t>
  </si>
  <si>
    <t>总投资：386万元
建设内容：防渗改造渠道8条，配套，长度4.76公里，设计流量0.6～0.2m³/s。
1、巴仁镇琼巴格（4）村2.03公里，设计流量0.6～0.5m³/s，投资180万元；
2、巴仁镇阿热买里（5）村2.42公里，设计流量0.5～0.2m³/s，投资177万元；
3、巴仁镇巴合其（8）村0.31公里，设计流量0.2m³/s，投资29万元。</t>
  </si>
  <si>
    <t>社会效益：保障巴仁镇3个村粮食作物、伽师瓜、杏李、新梅的用水安全，减少水资源浪费和群众投入，解决制约产业高质量发展的瓶颈问题，扶持&gt;500名脱贫人口发展产业。
经济效益:项目区农民工通过投劳获取酬金，提升家庭经济收入；通过完善基础设施，提高农产品产量，提高农户收入。</t>
  </si>
  <si>
    <t>jsx202570</t>
  </si>
  <si>
    <t>伽师县西克尔库勒镇2025年村级产业配套项目</t>
  </si>
  <si>
    <t>西克尔库勒镇6个村：阔若克（14）村、阿恰勒（13）村、阳光（22）村、尤库日买里（24）村、夏普吐勒买里斯（25）村、柯尔克孜吐格（27）村</t>
  </si>
  <si>
    <t>总投资：2933万元
建设内容：防渗改造渠道5条，配套，长度21.739公里，流量0.5-0.2m³/S。
1.西克尔库勒镇阿恰勒（13）村、阔若克（14）村7.803公里，设计流量0.5-0.2m³/s，计划投资1053万元。
2.西克尔库勒镇柯尔克孜吐格（27）村4.312公里，设计流量0.5-0.2m³/s，计划投资582万元。
3.西克尔库勒镇阳光（22）村1.838公里，设计流量0.5-0.2m³/s，计划投资248万元。
4.西克尔库勒镇夏普吐勒买里斯（25）村2.102公里，设计流量0.5-0.2m³/s，计划投资283万元。
5.西克尔库勒镇尤库日买里（24）村5.684公里，设计流量0.5-0.2m³/s，计划投资767万元。</t>
  </si>
  <si>
    <t>社会效益：保障西克尔库勒镇6个村粮食作物、伽师瓜、伽师新梅的用水安全，减少水资源浪费和群众投入，解决制约产业高质量发展的瓶颈问题，扶持&gt;600名脱贫人口发展产业。
经济效益:项目区农民工通过投劳获取酬金，提升家庭经济收入；通过完善基础设施，提高农产品产量，提高农户收入。</t>
  </si>
  <si>
    <t>jsx202571</t>
  </si>
  <si>
    <t>伽师县西克尔库勒镇博斯坦（6）村产业配套项目</t>
  </si>
  <si>
    <t>西克尔库勒镇博斯坦（6）村</t>
  </si>
  <si>
    <t>总投资：388万元
建设内容：在西克尔库勒镇博斯坦（6）村防渗改造渠道1条，配套，长度3.402公里，设计流量0.3m³/S。</t>
  </si>
  <si>
    <t>社会效益：保障西克尔库勒镇博斯坦（6）村粮食作物、伽师瓜、伽师新梅的用水安全，减少水资源浪费和群众投入，解决制约产业高质量发展的瓶颈问题，扶持&gt;100名脱贫人口发展产业。
经济效益:项目区农民工通过投劳获取酬金，提升家庭经济收入；通过完善基础设施，提高农产品产量，提高农户收入。</t>
  </si>
  <si>
    <t>jsx202572</t>
  </si>
  <si>
    <t>伽师县西克尔库勒镇西克尔（29）村产业配套项目</t>
  </si>
  <si>
    <t>西克尔库勒镇西克尔（29）村</t>
  </si>
  <si>
    <t>总投资：385万元
建设内容：在西克尔库勒镇西克尔（29）村防渗改造渠道1条，配套，长度4.009公里，设计流量0.25m³/S。</t>
  </si>
  <si>
    <t>社会效益：保障西克尔库勒镇西克尔（29）村粮食作物、伽师瓜、伽师新梅的用水安全，减少水资源浪费和群众投入，解决制约产业高质量发展的瓶颈问题，扶持&gt;100名脱贫人口发展产业。
经济效益:项目区农民工通过投劳获取酬金，提升家庭经济收入；通过完善基础设施，提高农产品产量，提高农户收入。</t>
  </si>
  <si>
    <t>jsx202573</t>
  </si>
  <si>
    <t>伽师县小额贷款贴息项目</t>
  </si>
  <si>
    <t>小额贷款贴息</t>
  </si>
  <si>
    <t>13个乡镇310个村</t>
  </si>
  <si>
    <t>总投资：2000万元
建设内容：对全县小额信贷17500户脱贫户、监测户进行贴息。</t>
  </si>
  <si>
    <t>户</t>
  </si>
  <si>
    <t>社会效益：扶持脱贫户发展产业，扶持17500名脱贫人口发展产业。
经济效益：通过发展产业增加农户收入。</t>
  </si>
  <si>
    <t>财政衔接资金直接补贴农户，壮大产业发展，通过以奖代补的形式促进农户产业发展积极性。</t>
  </si>
  <si>
    <t>财政局</t>
  </si>
  <si>
    <t>况小兰</t>
  </si>
  <si>
    <t>二、就业增收</t>
  </si>
  <si>
    <t>jsx202574</t>
  </si>
  <si>
    <t>伽师县公益性岗位补助项目</t>
  </si>
  <si>
    <t>就业项目</t>
  </si>
  <si>
    <t>公益性岗位</t>
  </si>
  <si>
    <t>各乡镇</t>
  </si>
  <si>
    <t>总投资：3780万元
建设内容：在伽师县13个乡镇310个村安置公益性岗位（脱贫户及监测户）1800名，补助标准：1750元/人/月。</t>
  </si>
  <si>
    <t>人</t>
  </si>
  <si>
    <t>1800</t>
  </si>
  <si>
    <t>社会效益：增强群众参与就业积极性，扩大稳岗就业面。
经济效益：带动1800名脱贫人口就业，增加经济收入。</t>
  </si>
  <si>
    <t>财政衔接资金直接补贴农户，增强群众参与就业积极性，扩大稳岗就业面，持续巩固脱贫攻坚成果成效，增强群众获得感和幸福感。</t>
  </si>
  <si>
    <t>农业农村局、各乡镇</t>
  </si>
  <si>
    <t>宋昭才、各乡镇乡镇长</t>
  </si>
  <si>
    <t>jsx202575</t>
  </si>
  <si>
    <t>伽师县2025年农村道路管护人员补助项目</t>
  </si>
  <si>
    <t>就业增收</t>
  </si>
  <si>
    <t>总投资：1504.8万元
建设内容：13个乡镇1254名护路员公益性岗位进行工资补助，每人每月1000元。</t>
  </si>
  <si>
    <t>1254</t>
  </si>
  <si>
    <t>社会效益：稳定就业岗位，增加群众就业积极性。
经济效益：带动1254名脱贫人口就业，增加经济收入。</t>
  </si>
  <si>
    <t>财政衔接资金直接补贴农户，增强稳定就业岗位，增加群众就业积极性，持续巩固脱贫攻坚成果成效，增强群众获得感和幸福感。</t>
  </si>
  <si>
    <t>交通局</t>
  </si>
  <si>
    <t>刘新良</t>
  </si>
  <si>
    <t>jsx202576</t>
  </si>
  <si>
    <t>伽师县脱贫劳动力（含监测户）一次性交通补助项目</t>
  </si>
  <si>
    <t>总投资：1040万元
建设内容：对伽师县当年疆内（外）就业时间不少于3个月的8000名脱贫劳动力（含监测户）进行交通补助。补助标准：疆内跨地州1000元/人/年，疆外2000元/人/年。</t>
  </si>
  <si>
    <t>社会效益：稳定就业面，增加群众外出务工积极性。
经济效益：带动8000名脱贫人口就业，增加经济收入。</t>
  </si>
  <si>
    <t>财政衔接资金直接补贴外出务工人员，稳定就业面，增加群众外出务工积极性，持续巩固脱贫攻坚成果成效，增强群众获得感和幸福感。</t>
  </si>
  <si>
    <t>人社局</t>
  </si>
  <si>
    <t>张军尚</t>
  </si>
  <si>
    <t>jsx202577</t>
  </si>
  <si>
    <t>伽师县脱贫群众自主创业补助项目</t>
  </si>
  <si>
    <t>创业奖补</t>
  </si>
  <si>
    <t>1、英买里镇20个村：1村、2村、3村、4村、5村、6村、7村、8村、9村、10村、11村、12村、13村、14村、15村、16村、17村、18村、19村、20村。
2、江巴孜乡27个村：1村、2村、3村、4村、5村、6村、7村、8村、9村、10村、11村、12村、13村、14村、15村、16村、17村、18村、19村、20村、21村、22村、23村、24村、25村、26村、27村。
3、卧里托格拉克25个村：1村、2村、3村、4村、5村、6村、7村、8村、9村、13村、14村、15村、16村、17村、18村、19村、20村、21村、22村、23村、24村、25村、26村、27村、28村。
4、克孜勒博依镇30个村：1村、2村、3村、4村、5村、6村、7村、8村、9村、10村、12村、13村、14村、15村、16村、17村、19村、21村、23村、24村、25村、26村、27村、28村、29村、30村、31村、32村、33村、34村。
5、米夏乡15个村：1村、2村、3村、7村、8村、10村、11村、12村、14村、15村、16村、17村、18村、19村、20村。
6、夏普吐勒镇17个村：1村、3村、4村、6村、7村、9村、10村、14村、15村、16村、17村、19村、20村、21村、22村、23村、24村。
7、和夏阿瓦提镇22个村：1村、2村、4村、6村、7村、9村、10村、11村、13村、14村、15村、17村、19村、21村、22村、23村、25村、27村、29村、30村、31村、33村。
8、克孜勒苏乡12个村：35村、30村、37村、26村、6村、17村、24村、34村、38村、21村、33村、16村。
9、古勒鲁克乡24个村：1村、2村、3村、4村、5村、6村、7村、8村、9村、10村、11村、12村、13村、14村、15村、16村、17村、18村、19村、20村、21村、22村、23村、24村。
10、玉代克力克乡12个村：1村、2村、3村、4村、5村、6村、7村、8村、9村、10村、12村。
11、铁日木乡10个村：1村、2村、3村、4村、5村、7村、8村、10村、11村、12村
12、西克尔库勒镇23个村：1村、2村、3村、4村、5村、6村、7村、8村、9村、10村、12村、13村、14村、15村、16村、17村、18村、19村、20村、21村、23村、27村、28村。
13、巴仁镇9个村：1村、2村、3村、4村、5村、6村、7村、8村、9村。</t>
  </si>
  <si>
    <t>总投资：315.6万元
建设内容：为全县13个乡镇241个村1809户脱贫户（含监测户）自主创业进行补助。要求生产或经营面积超过20平方米（含）以上，正常经营6个月的，提供营业执照等印证资料，验收确认后每户补助2000元；生产或经营面积不足20平方米（包括餐车、零售点等移动式摊位），正常经营3个月的，由村委会进行确认无误的，每户补助1000元。
一、符合2000元标准的脱贫户、监测户共计248个村1347户269.4万元。
1、英买里镇20个村161户32.2万元。2、江巴孜乡27个村166户33.2万元。
3、卧里托格拉克镇25个村104户20.8万元。4、克孜勒博依镇30个村202户40.4万元。
5、米夏乡15个村88户17.6万元。6、夏普吐勒镇15个村61户12.2万元。
7、和夏阿瓦提镇21个村93户18.6万元。8、克孜勒苏乡23个村188户37.6万元。
9、古勒鲁克乡23个村118户23.6万元。10、玉代克力克乡12个村85户17万元。
11、铁日木乡9个村27户5.4万元。12、巴仁镇7个村10户2万元。
13、西克尔库勒镇21个村44户8.8万元。
二、符合1000元标准的脱贫户、监测户共计138个村462户46.2万元。
1、英买里镇10个村33户3.3万元。2、江巴孜乡20个村58户5.8万元。
3、卧里托格拉克镇14个村29户2.9万元。4、克孜勒博依镇23个村90户9万元。
5、米夏乡5个村10户1万元。6、夏普吐勒镇8个村22户2.2万元。
7、和夏阿瓦提镇13个村39户3.9万元。8、克孜勒苏乡2个村15户1.5万元。
9、古勒鲁克乡12个村42户4.2万元。10、玉代克力克乡5个村15户1.5万元。
11、铁日木乡5个村40户4万元。12、巴仁镇8个村38户3.8万元。
13、西克尔库勒镇13个村31户3.1万元。</t>
  </si>
  <si>
    <t>社会效益：通过奖补方式增强脱贫户、监测户对自主创业的积极性。
经济效益：带动脱贫人口就业，增加经济收入</t>
  </si>
  <si>
    <t>财政衔接资金直接补贴自主创业者，通过奖补方式增强脱贫户、监测户对自主创业的积极性，持续巩固脱贫攻坚成果成效，增强群众获得感和幸福感。</t>
  </si>
  <si>
    <t>人社局、项目涉及乡镇</t>
  </si>
  <si>
    <t>张军尚、各乡镇乡镇长</t>
  </si>
  <si>
    <t>三、乡村建设</t>
  </si>
  <si>
    <t>jsx202578</t>
  </si>
  <si>
    <t>伽师县2025年农村村组道路建设项目（一期）</t>
  </si>
  <si>
    <t>乡村建设行动</t>
  </si>
  <si>
    <t>农村道路建设（通村路、通户路、小型桥梁等）</t>
  </si>
  <si>
    <t>1、卧里托格拉克镇5个村：卧里托格拉克（8）村、阿亚格喀尕买里斯（11）村、盖孜乃库木（19）村、巴什阿克代尔亚（22）村、托盖欧勒迪(26）村。
2、和夏阿瓦提镇9个村：帕合塔买里斯(5）村、伊那克克买(8）村、巴依托喀依(9）村、夏合亚迪(14）村、其日克(18）村、巴什巴格恰(20）村、依然（24）村、亚格其阿依万（31）村、光明（32）村。
3、克孜勒苏乡3个村：巴什勒格勒德玛（5）村、巴格托格拉克（15）村、夏勒艾热克（21）村。
4、古勒鲁克乡8个村：亚勒古孜塔勒（4）村、欧吐拉古勒鲁克（6）村、阿克提坎（8）村、巴什阿勒克库勒（9）村、喀日木库木（11）村、克孜力库木（17）村、阿克托卡依（20）村、苏巴斯提（21）村。</t>
  </si>
  <si>
    <t>总投资：2980万元
建设内容：共修建村组道路34.71公里。1、卧里托格拉克镇5个村4.36公里，投资330.0万元：卧里托格拉克（8）村1.28公里、阿亚格喀尕买里斯（11）村1.0公里、盖孜乃库木（19）村0.49公里、巴什阿克代尔亚（22）村0.19公里、托盖欧勒迪（26）村1.4公里。2、和夏阿瓦提镇9个村20.86公里，投资1900.0万元：帕合塔买里斯（5）村1.9公里、伊那克克买（8）村0.88公里、巴依托喀依（9）村1.0公里、夏合亚迪（14）村1.9公里、其日克（18）村1.28公里、巴什巴格恰（20）村0.2公里、依然（24）村0.7公里、亚格其阿依万（31）村3公里、光明（32）村10公里。3、克孜勒苏乡3个村2.4公里，投资190.0万元：巴什勒格勒德玛（5）村0.4公里、巴格托格拉克（15）村0.5公里、夏勒艾热克（21）村1.5公里。4、古勒鲁克乡8个村7.09公里，投资560.0万元：亚勒古孜塔勒（4）村0.23公里、欧吐拉古勒鲁克（6）村0.14公里、阿克提坎（8）村0.61公里、巴什阿勒克库勒（9）村0.36公里、喀日木库木（11）村1.62公里、克孜力库木（17）村0.88公里、阿克托卡依（20）村0.91公里、苏巴斯提（21）村2.34公里。</t>
  </si>
  <si>
    <t>社会效益：完善公共交通基础设施，保障群众出行道路安全，提高生产生活水平。完善道路里程34.74公里。
经济效益：减少群众出行成本，为群众生产生活提供便利，加强群众之间的交流。</t>
  </si>
  <si>
    <t>完善公共交通基础设施，保障群众出行道路安全，提高生产生活水平。</t>
  </si>
  <si>
    <t>jsx202579</t>
  </si>
  <si>
    <t>伽师县2025年农村村组道路建设项目（二期）</t>
  </si>
  <si>
    <t>1、英买里镇5个村：阿亚克库木艾日克（2）村、吐孜鲁克（9）村、兰帕（16）村、英阿瓦提（17）村、古再（18）村。
2、江巴孜乡2个村：尕勒（21）村、托万尕勒（23）村。
3、克孜勒博依镇9个村。村先拜巴扎（1）村、阿热买里（4）村、阿娜尔库勒（5）村、阔什艾日克（7）村、巴格艾日克(9）村、巴什英阿依马克（10）村、英阿依马克（11）村、吾斯塘博依（12）村、依提帕克（15）村。
4、米夏乡5个村：琼库尔克什拉克（3）村、喀孜艾日克（4）村、米夏（6）村、夏合亚迪（17）村、巴什英温（18）村。
5、夏普吐勒镇5个村：墩艾日克(6）村、阿热夏普吐勒（7）村、克买（11）村、喀赞库勒(14）村、克其克阿克艾日克(21）村。
6、铁日木乡4个村：阿亚格铁日木（5）村、明克什拉克（6）村、兰干（7）村、铁日木（12）村。
7、巴仁镇6个村：巴仁村（1）村、赛依哈纳（7）村、托万巴仁（9）村、琼巴格（4）村、阿热买里（5）村、英吾斯塘博依（6）村。</t>
  </si>
  <si>
    <t>总投资：2400万元
建设内容：共修建村组道路30.75公里。1、英买里镇5个村6.27公里，投资500万元：阿亚克库木艾日克（2）村0.24公里、吐孜鲁克（9）村0.54公里、兰帕（16）村1.28公里、英阿瓦提（17）村3.46公里、古再（18）村0.75公里。2、江巴孜乡2个村1.84公里，投资130万元：尕勒（21）村1.22公里、托万尕勒（23）村0.62公里。3、克孜勒博依镇9个村7.36公里，投资480万元。先拜巴扎（1）村1.01公里、阿热买里（4）村0.18公里、阿娜尔库勒（5）村0.34公里、阔什艾日克（7）村0.25公里、巴格艾日克（9）村0.17公里、巴什英阿依马克（10）村1.47公里、英阿依马克（11）村2.21公里、吾斯塘博依（12）村1.38公里、依提帕克（15）村0.35公里。4、米夏乡5个村4.43公里，投资360万元：琼库尔克什拉克（3）村0.74公里、喀孜艾日克（4）村2.66公里、米夏（6）村0.77公里、夏合亚迪（17）村0.11公里、巴什英温（18）村0.15公里。5、夏普吐勒镇5个村6.68公里，投资590万元：墩艾日克（6）村1.83公里、阿热夏普吐勒（7）村0.54公里、克买（11）村2.81公里、喀赞库勒（14）村0.53公里、克其克阿克艾日克（21）村0.97公里。6、铁日木乡4个村1.61公里，投资150万元：阿亚格铁日木（5）村0.65公里、明克什拉克（6）村0.21公里、兰干（7）村0.6公里、铁日木（12）村0.15公里。7、巴仁镇6个村2.56公里，投资190万元：巴仁村（1）村0.24公里、赛依哈纳（7）村0.11公里、托万巴仁（9）村0.98公里、琼巴格（4）村0.25公里、阿热买里（5）村0.4公里、英吾斯塘博依（6）村0.58公里。</t>
  </si>
  <si>
    <t>社会效益：完善公共交通基础设施，保障群众出行道路安全，提高生产生活水平。完善道路里程29.37公里。
经济效益：减少群众出行成本，为群众生产生活提供便利，加强群众之间的交流。</t>
  </si>
  <si>
    <t>jsx202580</t>
  </si>
  <si>
    <t>伽师县2025年西克尔库勒镇农村村组道路建设项目</t>
  </si>
  <si>
    <t>西克尔库勒镇8个村：库木库坦（1）村、尤古买希勒克（10）村、萨尔吾斯（11）村、向阳（17）村、尤库日买里（24）村、苏坎阿斯特村（26）村、柯尔克孜吐格（27）村、达西（28）村。</t>
  </si>
  <si>
    <t>总投资：2800万元
建设内容：西克尔库勒镇4个村28.21公里，其中：库木库坦（1）村0.7公里、尤古买希勒克（10）村0.45公里、萨尔吾斯（11）村2.5公里、向阳（17）村0.94公里、尤库日买里（24）村9.1公里、苏坎阿斯特村（26）村3.6公里、柯尔克孜吐格（27）村3.7公里、达西（28）村7.22公里。</t>
  </si>
  <si>
    <t>社会效益：完善公共交通基础设施，保障群众出行道路安全，提高生产生活水平。完善道路里程28.21公里。
经济效益：减少群众出行成本，为群众生产生活提供便利，加强群众之间的交流。</t>
  </si>
  <si>
    <t>jsx202581</t>
  </si>
  <si>
    <t>伽师县2025年英买里镇、西克尔库勒镇产业路建设项目</t>
  </si>
  <si>
    <t>产业路建设</t>
  </si>
  <si>
    <t>1.英买里镇9个村：阿亚克库木艾日克（2）村、墩艾日克（3）村、墩迪瓦依（5）村、吐孜鲁克（9）村、巴什兰干（13）村、兰帕（16）村、英阿瓦提（17）村、古再（18）村、拉依力克（20）村。
2、西克尔库勒镇3个村：克日克塔木（2）村、达西（28）村、西克尔（29）村。</t>
  </si>
  <si>
    <t>总投资：2800万元
建设内容：共修建产业路33.41公里。其中：1.英买里镇9个村27.47公里，投资2200万元：阿亚克库木艾日克（2）村0.81公里、墩艾日克（3）村2.18公里、墩迪瓦依（5）村3.29公里、吐孜鲁克（9）村2.43公里、巴什兰干（13）村5.02公里、兰帕（16）村0.49公里、英阿瓦提（17）村1.59公里、古再（18）村5.98公里、拉依力克（20）村5.68公里。
2、西克尔库勒镇3个村5.94公里，投资600万元：克日克塔木（2）村1.7公里、达西（28）村1.4公里、西克尔（29）村2.84公里。</t>
  </si>
  <si>
    <t>社会效益：完善产业道路，保障道路安全，加大交通出行。
经济效益：减少运输成本，提升产品保存质量，提升伽师新梅、伽师瓜产值，增加群众收入。</t>
  </si>
  <si>
    <t>一是完善产业道路，保障道路安全，加大交通出行。二是通过实施项目，可吸引群众就地就近就业，增加工资性收入。</t>
  </si>
  <si>
    <t>jsx202582</t>
  </si>
  <si>
    <t>伽师县2025年卧里托格拉克镇、古勒鲁克乡产业路建设项目</t>
  </si>
  <si>
    <t>1、卧里托格拉克镇10个村：乌吐拉阔什库勒（3）村、英阔什库勒（7）村、卧里托格拉克（8）村、阿亚格阔什库勒（9）村、帕尔其托格勒克（15）村、乌堂村（20）村、喀赞库勒（21）村、喀尕买里斯（23）村、阿亚格阿克达里亚（24）村、尤汗托格拉克（27）村。
2、古勒鲁克乡6个村:巴什古勒鲁克（1）村、欧吐拉古勒鲁克（6）村、阿克提坎（8）村、巴什阿勒克库勒（9）村、阿勒克库勒（10）村、苏巴斯提（21）村。</t>
  </si>
  <si>
    <t>总投资：2870万元
建设内容：共修建产业路35.8公里。其中：1、卧里托格拉克镇10个村19.71公里，投资1600万元：乌吐拉阔什库勒（3）村1.2公里、英阔什库勒（7）村0.9公里、卧里托格拉克（8）村0.7公里、阿亚格阔什库勒（9）村1.3公里、帕尔其托格勒克（15）村1.35公里、乌堂村（20）村1.1公里、喀赞库勒（21）村2.6公里、喀尕买里斯（23）村2.4公里、阿亚格阿克达里亚（24）村3.86公里、尤汗托格拉克（27）村4.3公里。2、古勒鲁克乡6个村16.09公里，投资1270万元:巴什古勒鲁克（1）村4.28公里、欧吐拉古勒鲁克（6）村1.41公里、阿克提坎（8）村7.07公里、巴什阿勒克库勒（9）村0.83公里、阿勒克库勒（10）村1.52公里、苏巴斯提（21）村0.98公里。</t>
  </si>
  <si>
    <t>jsx202583</t>
  </si>
  <si>
    <t>伽师县2025年江巴孜乡、克孜勒博依镇、米夏乡、克孜勒苏乡产业路建设项目</t>
  </si>
  <si>
    <t>1、江巴孜2个村：尕勒（21）村、托万尕勒（23）村。
2、克孜勒博依镇11个村：先拜巴扎（1）村、居维其（2）村、库木买里斯（3）村、阔什艾日克（7）村、英艾日克（8）村、巴什英阿依马克（10）村、吾斯塘博依（12）村、克孜勒巴依拉克（14）村、博迪马勒（30）村。
3、米夏乡7个村：江尕勒霍依拉（1）村、恰喀（2）村、伊勒提孜霍依拉（9）村、其拉克（13）村、英买里（14）村、夏合亚迪（17）村、巴什英温（18）村。
4、克孜勒苏乡9个村：巴什栏杆（1）村、阿亚克兰干（2）村、勒格勒德玛（6）村、巴什央艾日克（11）村、琼艾日克（20）村、巴格艾日克（22）村、巴什温塔木（25）村、阿克托喀依（30）村、其兰巴格（32）村。</t>
  </si>
  <si>
    <t>总投资：2590万元
建设内容：共修建产业路31.51公里。其中：
1、江巴孜2个村1.86公里，投资150万元：尕勒（21）村1.08公里、托万尕勒（23）村0.78公里。2、克孜勒博依镇11个村8.97公里，投资730万元：先拜巴扎（1）村2.13公里、居维其（2）村0.48公里、库木买里斯（3）村0.42公里、阔什艾日克（7）村0.72公里、英艾日克（8）村0.19公里、巴什英阿依马克（10）村1.0公里、吾斯塘博依（12）村1.34公里、克孜勒巴依拉克（14）村1.44公里、博迪马勒（30）村1.25公里。3、米夏乡7个村9.39公里投资760万：江尕勒霍依拉（1）村2.93公里、恰喀（2）村2.09公里、伊勒提孜霍依拉（9）村1.08公里、其拉克（13）村1.1公里、英买里（14）村0.12公里、夏合亚迪（17）村1.07公里、巴什英温（18）村1.0公里。4、克孜勒苏乡9个村11.29公里，投资950.0万元：巴什栏杆（1）村1.2公里、阿亚克兰干（2）村0.98公里、勒格勒德玛（6）村0.94公里、巴什央艾日克（11）村2.7公里、琼艾日克（20）村1.37公里、巴格艾日克（22）村0.4公里、巴什温塔木（25）村0.9公里、阿克托喀依（30）村2.2公里、其兰巴格（32）村0.6公里。</t>
  </si>
  <si>
    <t>jsx202584</t>
  </si>
  <si>
    <t>伽师县2025年玉代克力克乡产业路建设项目</t>
  </si>
  <si>
    <t>玉代克力克乡4个村：堂来恰普提（1）村、依提帕克村（9）村、乔拉克（10）村、英买里（11）村。</t>
  </si>
  <si>
    <t>总投资：2840万元
建设内容：共修建产业路29.5公里，其中：堂来恰普提（1）村1.5公里、堂来恰普提（1）村至依提帕克村（9）村24.0公里、乔拉克（10）村3.3公里、英买里（11）村0.7公里。</t>
  </si>
  <si>
    <t>jsx2025118</t>
  </si>
  <si>
    <t>伽师县2025年西克尔库勒镇、铁日木乡产业路建设项目</t>
  </si>
  <si>
    <t>1、西克尔库勒镇西克尔（29）村。
2、铁日木乡阿亚格铁日木（5）村</t>
  </si>
  <si>
    <t>总投资：377万元
建设内容：共修建产业路3.77公里。其中：西克尔库勒镇西克尔（29）村3.11公里；铁日木乡阿亚格铁日木（5）村0.66公里。</t>
  </si>
  <si>
    <t>jsx202585</t>
  </si>
  <si>
    <t>伽师县西克尔库勒镇库木库坦（1）村农村道路建设项目</t>
  </si>
  <si>
    <t>西克尔库勒镇1村</t>
  </si>
  <si>
    <t>总投资：399万元
建设内容：西克尔库勒镇库木库坦（1）村新建农村道路3.3公里及相关附属配套等。</t>
  </si>
  <si>
    <t>社会效益：完善产业基础设施，促进产业发展，广泛吸纳&gt;50名当地群众参与项目建设，为当地群众提供就近就地就业的就业岗位。
经济效益：带动农民工通过投劳获取酬金，提升家庭经济收入。</t>
  </si>
  <si>
    <t>通过实施项目，完善产业基础设施，促进产业发展，可吸引群众就地就近就业，增加工资性收入。</t>
  </si>
  <si>
    <t>jsx202586</t>
  </si>
  <si>
    <t>伽师县古勒鲁克乡乡村道路2025年中央财政以工代赈项目</t>
  </si>
  <si>
    <t>古勒鲁克乡5个村：9村、10村、11村、12村、21村</t>
  </si>
  <si>
    <t>总投资：379万元
建设内容：新建村组道路6.5公里及相关附属配套等。其中：巴什阿勒克库勒（9）村0.25公里、阿勒克库勒（10）村0.15公里、喀日木库木（11）村3.2公里、拜什塔木（12）村0.5公里、苏巴斯提 （21）村2.4公里。</t>
  </si>
  <si>
    <t>社会效益：完善基础设施，广泛吸纳&gt;78名当地群众参与项目建设，为当地群众提供就近就地就业的就业岗位。
经济效益：带动农民工通过投劳获取酬金，提升家庭经济收入。</t>
  </si>
  <si>
    <t>发改委、项目涉及乡镇</t>
  </si>
  <si>
    <t>阿布来提·艾合买提，项目涉及乡镇乡镇长</t>
  </si>
  <si>
    <t>jsx202587</t>
  </si>
  <si>
    <t>伽师县玉代克力克乡农村道路2025年中央财政以工代赈项目</t>
  </si>
  <si>
    <t>玉代克力克乡9个村：2村、3村、4村、5村、7村、8村、9村、11村、12村。</t>
  </si>
  <si>
    <t>总投资：385万元
建设内容：硬化入户路29000平方米及其附属设施等。其中：百合提（2）村1031平方米、阿娜尔（3）村1772平方米、阿力囤托格拉克（4）村2250平方米、巴扎（5）村2500平方米、买代尼亚提买里斯（7）村2154平方米、拜什喀帕（8）村2000平方米、依提帕克（9）村12500平方米、英买里（11）村2293平方米、英艾日克（12）2500平方米。</t>
  </si>
  <si>
    <t>社会效益：完善基础设施，广泛吸纳&gt;80名当地群众参与项目建设，为当地群众提供就近就地就业的就业岗位。
经济效益：带动农民工通过投劳获取酬金，提升家庭经济收入。</t>
  </si>
  <si>
    <t>jsx202588</t>
  </si>
  <si>
    <t>伽师县米夏乡农村道路2025年中央财政以工代赈项目</t>
  </si>
  <si>
    <t>米夏乡13个村：8村、9村、11村、12村、13村、14村、15村、16村、17村、18村、19村、20村、21村。</t>
  </si>
  <si>
    <t>总投资：370万元
建设内容：硬化入户路29000平方米及其附属设施等。其中：其兰力克（8）村950平方米、伊勒提孜霍依拉（9）村675平方米、尤库日塔尔夏（11）村4075平方米、英巴格（12）村2275平方米、其拉克（13）村1250平方米、英买里（14）村3625平方米、托格日苏（15）村1050平方米、吐格巴斯特（16）村1825平方米、夏合亚迪（17）村350平方米、巴什英温（18）村3175平方米、阿亚格英温（19）村5500平方米、巴什欧依托格拉克（20）村2625平方米、阿亚格欧依托格拉克（21）村1625平方米。</t>
  </si>
  <si>
    <t>社会效益：完善基础设施，广泛吸纳&gt;75名当地群众参与项目建设，为当地群众提供就近就地就业的就业岗位。
经济效益：带动农民工通过投劳获取酬金，提升家庭经济收入。</t>
  </si>
  <si>
    <t>通过实施项目，完善基础设施可吸引群众就地就近就业，增加工资性收入。</t>
  </si>
  <si>
    <t>jsx202589</t>
  </si>
  <si>
    <t>伽师县克孜勒博依镇农村道路2025年中央财政以工代赈项目</t>
  </si>
  <si>
    <t>克孜勒博依镇10个村：2村、3村、5村、9村、11村、20村、27村、30村、31村、33村。</t>
  </si>
  <si>
    <t>总投资：376万元
建设内容：硬化入户路31300平方米及其附属设施等。
其中：居维其（2）村350平方米、库木买里斯（3）村2000平方米、阿娜尔库勒（5）村1700平方米、巴格艾日克（9）村700平方米、英阿依马克（11）村1500平方米、托万阿热克什拉克（20）村16900平方米、恰瓦拉（27）村1650平方米、博迪马勒（30）村2200平方米、喀拉央塔克（31）村1100平方米、曲如其（33）村3200平方米。</t>
  </si>
  <si>
    <t>社会效益：完善基础设施，广泛吸纳&gt;70名当地群众参与项目建设，为当地群众提供就近就地就业的就业岗位。
经济效益：带动农民工通过投劳获取酬金，提升家庭经济收入。</t>
  </si>
  <si>
    <t>jsx202590</t>
  </si>
  <si>
    <t>伽师县江巴孜乡农村道路2025年中央财政以工代赈项目</t>
  </si>
  <si>
    <t>伽师县江巴孜乡5个村：19村、20村、21村、22村、23村。</t>
  </si>
  <si>
    <t>总投资：350万元
建设内容：硬化入户路28000平方米及相关附属配套等，投资350万元。其中：尤库日吐格曼贝西（19）村8000平方米；拍什塔克（20）村4600平方米；尕勒（21）村5200平方米；克其克江巴孜（22）村5000平方米；托万尕勒（23）村5200平方米。</t>
  </si>
  <si>
    <t>社会效益：完善基础设施，广泛吸纳&gt;60名当地群众参与项目建设，为当地群众提供就近就地就业的就业岗位。
经济效益：带动农民工通过投劳获取酬金，提升家庭经济收入。</t>
  </si>
  <si>
    <t>jsx2025124</t>
  </si>
  <si>
    <t>伽师县卧里托格拉克镇防渗渠2025年中央财政以工代赈项目</t>
  </si>
  <si>
    <t>卧里托格拉克镇喀热尤勒滚（25）村、托盖欧勒迪（26）村</t>
  </si>
  <si>
    <t>总投资：305万元
建设内容：新建防渗渠3.8公里及其相关附属设施等。设计流量0.2-0.15m3/s。其中：喀热尤勒滚（25）村2.34公里、托盖欧勒迪（26）村1.46公里。</t>
  </si>
  <si>
    <t>社会效益：用水安全，减少水资源浪费和群众投入，解决制约产业高质量发展的瓶颈问题，扶持&gt;360户脱贫人口发展产业。
经济效益:项目区农民工通过投劳获取酬金，提升家庭经济收入；通过完善基础设施，提高农产品产量，提高农户收入。</t>
  </si>
  <si>
    <t>以工代赈</t>
  </si>
  <si>
    <t>jsx2025125</t>
  </si>
  <si>
    <t xml:space="preserve">伽师县西克尔库勒镇乡村道路2025年中央财政以工代赈项目 </t>
  </si>
  <si>
    <t>西克尔库勒镇5村、6村、7村、8村、9村</t>
  </si>
  <si>
    <t>总投资：318万元
建设内容：对西克尔库勒镇库木科勒（5）村、博斯坦（6）村、比纳木（7）村、和谐（8）村、莫玛墩（9）村硬化道路24000平方米及其附属设施。</t>
  </si>
  <si>
    <t>jsx2025121</t>
  </si>
  <si>
    <t>伽师县夏普吐勒镇乡村道路建设项目</t>
  </si>
  <si>
    <t>夏普吐勒镇琼阿克艾日克（20）村</t>
  </si>
  <si>
    <t>总投资：198.85万元
建设内容：硬化道路15000平方米及相关配套设施。</t>
  </si>
  <si>
    <t>社会效益：完善基础设施，广泛吸纳&gt;45名当地群众参与项目建设，为当地群众提供就近就地就业的就业岗位。
经济效益：带动农民工通过投劳获取酬金，提升家庭经济收入。</t>
  </si>
  <si>
    <t>jsx202591</t>
  </si>
  <si>
    <t>伽师县英买里镇2025年入户路建设项目</t>
  </si>
  <si>
    <t>英买里镇6个村：9村、10村、13村、15村、16村、18村。</t>
  </si>
  <si>
    <t>总投资：387万元
建设内容：英买里镇6个村硬化32250平方米入户路及配套附属，每平方米补助120元。其中：
1、吐孜鲁克（9）村1800平方米。
2、英买里（10）村3000平方米。
3、巴什兰干（13）村7500平方米。
4、克孜勒巴依拉克村（15）村7500平方米。
5、兰帕（16）村6200平方米。
6、古再（18）村6250平方米。</t>
  </si>
  <si>
    <t>社会效益：完善公共交通基础设施，保障群众出行道路安全，提高生产生活水平。
经济效益：为群众生产生活提供便利，加强群众之间的交流。</t>
  </si>
  <si>
    <t>通过实施项目，完善公共交通基础设施，保障群众出行道路安全，提高生产生活水平。</t>
  </si>
  <si>
    <t>jsx202521</t>
  </si>
  <si>
    <t>伽师县英买里镇克皮乃克（6）村2025年入户路建设项目</t>
  </si>
  <si>
    <t>英买里镇克皮乃克（6）村</t>
  </si>
  <si>
    <t>总投资：384万元。
建设内容：
在英买里镇克皮乃克（6）村硬化32000平方米入户路及配套附属，每平方米补助120元。</t>
  </si>
  <si>
    <t>jsx202592</t>
  </si>
  <si>
    <t>伽师县居仁镇2025年农村道路加宽项目</t>
  </si>
  <si>
    <t>居仁镇14村、26村、27村</t>
  </si>
  <si>
    <t>总投资：380万元
建设内容：建设里程8.0公里，其中道路加宽6.5公里，新建道路1.5公里，包括路基、路面、桥涵及其他附属设施。</t>
  </si>
  <si>
    <t>jsx202593</t>
  </si>
  <si>
    <t>伽师县卧里托格拉克镇2025年入户路建设项目</t>
  </si>
  <si>
    <t>卧里托格拉克镇3个村：6村、16村、20村</t>
  </si>
  <si>
    <t>总投资：387万元
建设内容：卧里托格拉克镇3个村硬化32250平方米入户路及配套附属，每平方米补助120元。其中：英巴格（6）村5700平方米、乌堂（20）村7500平方米、龙口（16）村19050平方米。</t>
  </si>
  <si>
    <t>jsx202594</t>
  </si>
  <si>
    <t>伽师县克孜勒博依镇2025年入户路建设项目</t>
  </si>
  <si>
    <t>克孜勒博依镇6个村：4村、13村、14村、23村、27村、28村</t>
  </si>
  <si>
    <t>总投资：384万元
建设内容：克孜勒博依镇6个村硬化32000平方米入户路及配套附属，每平方米补助120元。其中：阿热买里（4）村6700平方米、却勒库勒（13）村5000平方米、克孜勒巴依拉克（14）村10000平方米、色满（23）村4500平方米、恰瓦拉（27）村3500平方米、铁热克博斯坦（28）村2300平方米。</t>
  </si>
  <si>
    <t>jsx202551</t>
  </si>
  <si>
    <t>伽师县克孜勒博依镇2025年农村村组道路建设项目</t>
  </si>
  <si>
    <t>克孜勒博依镇4个村：22村、23村、27村、34村</t>
  </si>
  <si>
    <t>总投资：384万元
建设内容：共修建村组道路31000平米，其中，古力巴格（22）村13500平米、色满（23）村10700平米、恰瓦拉（27）村3600平米、科克通鲁克（34）村3200平米。</t>
  </si>
  <si>
    <t>社会效益：完善产业基础设施，改善农业灌溉条件，促进产业发展，扶持&gt;660名脱贫人口发展产业。
经济效益:项目区农民工通过投劳获取酬金，提升家庭经济收入；通过完善基础设施，提高农产品产量，提高农户收入。</t>
  </si>
  <si>
    <t>社会效益：完善公共交通基础设施，保障群众出行道路安全，提高生产生活水平。完善道路里程69.89公里。
经济效益：减少群众出行成本，为群众生产生活提供便利，加强群众之间的交流。</t>
  </si>
  <si>
    <t>jsx202595</t>
  </si>
  <si>
    <t>伽师县米夏乡2025年入户路建设项目</t>
  </si>
  <si>
    <t>米夏乡8个村：1村、2村、3村、4村、5村、6村、7村、10村。</t>
  </si>
  <si>
    <t>总投资：387万元
建设内容：米夏乡8个村硬化32250平方米入户路及配套附属，每平方米补助120元。其中：江尕勒霍依拉（1）村3650平方米、恰喀（2）村6025平方米、琼库尔克什拉克（3）村7165平方米、喀孜艾日克（4）村3950平方米、琼霍伊拉（5）村1010平方米、米夏（6）村4868平方米、托万塔尔夏（7）村4047平方米、英塔木（10）村1535平方米。</t>
  </si>
  <si>
    <t>jsx202596</t>
  </si>
  <si>
    <t>伽师县夏普吐勒镇2025年入户路建设项目</t>
  </si>
  <si>
    <t>夏普吐勒镇7个村：3村、13村、14村、18村、19村、23村、24村</t>
  </si>
  <si>
    <t>总投资：315万元
建设内容：夏普吐勒镇7个村硬化26250平方米入户路及配套附属，每平方米补助120元。其中：扎滚拉（3）村4570平方米、巴依艾日克（13）村3210平方米、喀赞库勒（14）村4370平方米、巴依托喀依（18）村4300平方米、恰依拉（19）村5440平方米、央艾日克（23）村1470平方米、红旗（24）村2890平方米。</t>
  </si>
  <si>
    <t>jsx202597</t>
  </si>
  <si>
    <t>伽师县和夏阿瓦提镇2025年入户路建设项目</t>
  </si>
  <si>
    <t>建设地点：伽师县和夏阿瓦提镇英艾日克（7）村、托玛贝希（16）村、墩吕克（17）村、喀热萨（25）村、亚格其阿依万（31）村、幸福（33）村</t>
  </si>
  <si>
    <t>总投资：387万元
建设内容：入户路建设并配套附属，共计28254平方米。为和夏阿瓦提镇6个村硬化28254平方米的入户路，其中:英艾日克（7）村4514平方米、托玛贝希（16）村4945平方米、墩吕克（17）村1450平方米、喀热萨（25）村6281平方米、亚格其阿依万（31）村3305平方米、幸福（33）村7759平方米</t>
  </si>
  <si>
    <t>jsx202598</t>
  </si>
  <si>
    <t>伽师县克孜勒苏乡2025年入户路建设项目</t>
  </si>
  <si>
    <t>克孜勒苏乡14个村：1村、2村、3村、5村、6村、7村、12村、13村、16村、17村、18村、19村、25村、26村。</t>
  </si>
  <si>
    <t>总投资：384万元
建设内容：克孜勒苏乡14个村硬化32000平方米入户路及配套附属，每平方米补助120元。其中：巴什栏杆（1）村3772.5平方米、阿亚克兰干（2）村2000平方米、库木巴格（3）村2000平方米、巴什勒格勒德玛（5）村2000平方米、勒格勒德玛（6）村2000平方米、阿亚格勒格勒德玛（7）村3950平方米、央艾日克（12）村1500平方米、阔什托格拉克（13）村1500平方米、约勒其（16）村3000平方米、塔格艾日克（17）村998.5平方米、古里巴什（18）村2000平方米、翁艾日克（19）村1858平方米、巴什温塔木（25）村2085平方米、拜什塔木（26）村3336平方米。</t>
  </si>
  <si>
    <t>社会效益：完善公共交通基础设施、保障群众出行道路安全、提高生产生活水平。
经济效益：为群众生产生活提供便利、加强群众之间的交流。</t>
  </si>
  <si>
    <t>jsx2025120</t>
  </si>
  <si>
    <t>伽师县克孜勒苏乡2025年入户路建设项目（二期）</t>
  </si>
  <si>
    <t xml:space="preserve">克孜勒苏乡10个村：25村、32村、33村、34村、35村、36村、37村、38村、39村、40村。
</t>
  </si>
  <si>
    <t>总投资：384万元
建设内容：克孜勒苏乡10个村硬化32000平方米入户路及附属配套设施，其中：巴什温塔木（25）村2000平方米、其兰巴格（32）村2000平方米、英巴格（33）村3000平方米、吾斯塘博依（34）村3000平方米、阿克墩（35）村4000平方米、托库勒（36）村4000平方米、阿亚格奥依塔格（37）村4000平方米、吾依塔格（38）村4000平方米、巴什奥塔格（39）村3000平方米、托格拉克勒克（40）村3000平方米。</t>
  </si>
  <si>
    <t>jsx202599</t>
  </si>
  <si>
    <t>伽师县古勒鲁克乡2025年入户路建设项目</t>
  </si>
  <si>
    <t>古勒鲁克乡9个村：8村、9村、12村、15村、16村、18村、19村、21村、24村。</t>
  </si>
  <si>
    <t>总投资：387万元
建设内容：古勒鲁克乡9个村硬化32250平方米入户路及配套附属，每平方米补助120元。其中：阿克提坎（8）村5600平方米、巴什阿勒克库勒（9）村5500平方米、拜什塔木（12）村4000平方米、阿亚格科克塔勒（15）村2700平方米、巴什阿恰勒（16）村3330平方米、堂力其（18）村4000平方米、科克塔勒（19）村3600平方米、苏巴斯提（21）村1820平方米、呕吐拉拜什塔木（24）村1700平方米。</t>
  </si>
  <si>
    <t>jsx2025100</t>
  </si>
  <si>
    <t>伽师县玉代克力克乡2025年入户路建设项目</t>
  </si>
  <si>
    <t>玉代克力克乡12个村：1村、2村、3村、4村、5村、6村、7村、8村、9村、10村、11村、12村。</t>
  </si>
  <si>
    <t>总投资：384万元
建设内容：为玉代克力克乡12个村硬化32000平方米入户路及配套附属，每平方米补助120元。
其中：堂来恰普提（1）村9736平方米，百合提（2）村2629平方米，阿娜尔（3）村901.52平方米，阿里囤托格拉克（4）村944.5平方米，巴扎（5）村1111.5平方米，多兰买里斯（6）村5838平方米，买代尼亚提买里斯（7）村3944.91平方米，拜什喀帕（8）村1677.3平方米，依提帕克（9）村444.5平方米，乔拉克（10）村2131.27平方米，英买里（11）村2197平方米，英艾日克（12）村444.5平方米。</t>
  </si>
  <si>
    <t>jsx2025101</t>
  </si>
  <si>
    <t>伽师县铁日木乡2025年入户路建设项目</t>
  </si>
  <si>
    <t>铁日木乡12个村：1村、2村、3村、4村、5村、6村、7村、8村、9村、10村、11村、12村。</t>
  </si>
  <si>
    <t>总投资：387万元
建设内容：铁日木乡12个村硬化32250平方米入户路及配套附属，每平方米补助120元。
其中：铁格艾日克（1）村5966.3平方米、霍加艾日克（2）村1000.2平方米、托哈艾热克（3）村3250平方米、巴什铁日木（4）村212.5平方米、阿亚格铁日木（5）村3596.4平方米、明克什拉克（6）村4604.5平方米、兰干（7）村2345平方米、仓（8）村2041.1平方米、恰央恰克提（9）村6579平方米、阿亚格兰干（10）村730平方米、幸福（11）村1275平方米、铁日木（12）村650平方米。</t>
  </si>
  <si>
    <t>jsx202520</t>
  </si>
  <si>
    <t>伽师县2025年铁日木乡村组道路建设项目</t>
  </si>
  <si>
    <t xml:space="preserve">                                                                                                                            铁日木乡2个村：铁日木阿亚格铁日木（5）村，仓（8）村。</t>
  </si>
  <si>
    <t xml:space="preserve">投资：450万元
建设内容：在铁日木乡2个村农村村组道路3.74公里，其中：铁日木阿亚格铁日木（5）村2.63公里，仓（8）村1.1公里。                                                                                                                    </t>
  </si>
  <si>
    <t>一是完善农村村组道路、产业道路，保障道路安全，加大交通出行。二是通过实施项目，可吸引群众就地就近就业，增加工资性收入。</t>
  </si>
  <si>
    <t>jsx2025102</t>
  </si>
  <si>
    <t>伽师县西克尔库勒镇2025年入户路建设项目</t>
  </si>
  <si>
    <t>西克尔库勒镇28个村：1村、2村、3村、4村、5村、6村、7村、8村、9村、10村、11村、12村、13村、14村、15村、16村、17村、18村、19村、20村、21村、22村、23村、24村、25村、26村、27村、28村。</t>
  </si>
  <si>
    <t>总投资：342万元
建设内容：西克尔库勒镇28个村硬化28500平方米入户路及配套附属，每平方米补助120元。其中：库木库坦（1）村1020平方米、克日克塔木（2）村1020平方米、源泉（3）村1020平方米、多来提巴格（4）村1020平方米、库木科勒（5）村1020平方米、博斯坦（6）村1020平方米、比纳木（7）村1020平方米、和谐（8）村1020平方米、莫玛墩（9）村1020平方米、尤古买希勒克（10）村990平方米、萨尔吾斯（11）村1020平方米、富民（12）村1020平方米、阿恰勒（13）村1020平方米、阔若克（14）村1020平方米、桥头（15）村户1020平方米、金瓜（16）村1020平方米、向阳（17）村1020平方米、阿吉勒格里克村（18）村1020平方米、胡杨（19）村1020平方米、红山（20）村990平方米、恰拉欧萨（21）村1020平方米、阳光（22）村1020平方米、希望（23）村1020平方米、尤库日买里（24）村1020平方米、夏普吐勒买里斯（25）村1020平方米、苏坎阿斯特（26）村1020平方米、柯尔克孜吐格（27）村1020平方米、达西（28）村1020平方米。</t>
  </si>
  <si>
    <t>jsx2025103</t>
  </si>
  <si>
    <t>伽师县英买里镇2025年农村污水处理项目</t>
  </si>
  <si>
    <t>农村污水治理</t>
  </si>
  <si>
    <t>总投资：252万元
建设内容：对英买里镇英买里（10）村126户居住区进行污水处理改造，接入市政排水管网：铺设污水管网4.7公里并配套附属设施。</t>
  </si>
  <si>
    <t>社会效益：完善乡村基础设施，提升乡村污水处理能力，改善&gt;150名脱贫人口生产生活环境。
经济效益：提升了污水处理效益，降低农民群众污水处理成本。</t>
  </si>
  <si>
    <t>提升乡村人居环境，解决农村污水后续处理的问题。</t>
  </si>
  <si>
    <t>jsx2025104</t>
  </si>
  <si>
    <t>伽师县江巴孜乡2025年农村污水处理项目</t>
  </si>
  <si>
    <t>江巴孜乡3村、9村。</t>
  </si>
  <si>
    <t>总投资：700万元
建设内容：新建排水管网DN400主干管8.9公里，入户管DN110支管6公里，成品预制装配式混凝土检查井470座，提升泵站及配套设备11座，路面恢复3200平方米等。</t>
  </si>
  <si>
    <t>社会效益：完善乡村基础设施，提升乡村污水处理能力，改善脱贫人口生产生活环境。
经济效益：提升了污水处理效益，降低农民群众污水处理成本。</t>
  </si>
  <si>
    <t>通过实施项目，完善乡村基础设施，提升乡村污水处理能力，改善脱贫人口生产生活环境，惠及394户。</t>
  </si>
  <si>
    <t>jsx2025105</t>
  </si>
  <si>
    <t>伽师县米夏乡污水管网配套设施建设项目</t>
  </si>
  <si>
    <t>米夏乡5个村：1村、2村、13村、14村、15村。</t>
  </si>
  <si>
    <t>总投资：380万元
建设内容：在米夏乡的2个污水管网处理站设施完善、易地搬迁安置区排水管网改造连接主管网、配套电缆线、变压器、排水设施浇灌生态林、安全围栏建等附属设施。</t>
  </si>
  <si>
    <t>社会效益：提升乡村人居环境，解决农村污水后续处理的问题。
经济效益：提升群众生活污水处理能力，提高处理效率，降低环境整治成本，美化人居环境。</t>
  </si>
  <si>
    <t>通过实施项目，完善乡村基础设施，提升乡村污水处理能力，改善脱贫人口生产生活环境，惠及837户。</t>
  </si>
  <si>
    <t>jsx2025106</t>
  </si>
  <si>
    <t>伽师县克孜勒苏乡2025年农村污水处理项目</t>
  </si>
  <si>
    <t>克孜勒苏乡古里巴什（18）村</t>
  </si>
  <si>
    <t>总投资：1400万元
建设内容：在克孜勒苏乡古里巴什（18）村建设排污设施11公里，铺设DN400-500排污主管网11公里，入户DN110支管6175米，检查井840座，提升泵站及其他配套设施，完成600立方一体化泵站1座及路面恢复，惠及户数545户。</t>
  </si>
  <si>
    <t>通过实施项目，完善乡村基础设施，提升乡村污水处理能力，改善脱贫人口生产生活环境，惠及545户。</t>
  </si>
  <si>
    <t>jsx2025123</t>
  </si>
  <si>
    <t>伽师县居仁镇2025年排水建设项目</t>
  </si>
  <si>
    <t>居仁镇26村</t>
  </si>
  <si>
    <t>总投资：385万元
建设内容：新建排水管网DN400主干管4812米，成品预制装配式混凝土检查井，提升泵站及配套设备，路面恢复等。</t>
  </si>
  <si>
    <t>通过实施项目，完善乡村基础设施，提升乡村污水处理能力，改善脱贫人口生产生活环境，惠及219户。</t>
  </si>
  <si>
    <t>jsx2025107</t>
  </si>
  <si>
    <t>伽师县江巴孜乡2025年垃圾处理建设项目</t>
  </si>
  <si>
    <t>农村垃圾治理</t>
  </si>
  <si>
    <t>江巴孜乡1村</t>
  </si>
  <si>
    <t>总投资：800万元
建设内容：在江巴孜乡江巴孜（1）村新建地上1层框架结构生活垃圾处理设备用房597.9平方米、附属用房100平方米及配套设施；采购日处理量5吨生活垃圾处理设备1套、垃圾清扫车1辆、洒水车1辆及相关配套服务设备。</t>
  </si>
  <si>
    <t>社会效益：提升乡村人居环境，解决农村垃圾堆放、填埋无法后续处理的问题。
经济效益：提升群众生活垃圾处理能力，提高处理效率，降低环境整治成本，美化人居环境。扶持&gt;20人脱贫人口参与务工，增加经济收入。</t>
  </si>
  <si>
    <t>提升乡村人居环境，解决农村垃圾堆放、填埋无法后续处理的问题。</t>
  </si>
  <si>
    <t>jsx2025108</t>
  </si>
  <si>
    <t>伽师县卧里托格拉克镇2025年垃圾处理建设项目</t>
  </si>
  <si>
    <t>卧里托格拉克镇28村</t>
  </si>
  <si>
    <t>总投资：800万元
建设内容：在卧里托格拉克镇巴扎（28）村新建生活垃圾处理设备用房1094.9平方米及附属配套。采购日处理量5吨生活垃圾处理设备1套、8吨垃圾清运车2辆及其相关配套设备。</t>
  </si>
  <si>
    <t>jsx2025109</t>
  </si>
  <si>
    <t>伽师县克孜勒博依镇2025年垃圾处理建设项目</t>
  </si>
  <si>
    <t>克孜勒博依镇28村</t>
  </si>
  <si>
    <t>总投资：800万元
建设内容：在克孜勒博依镇铁热克博斯坦（28）村采购日处理5吨生活垃圾处理设备1套及其相关配套设备，包含设备运输、安装、调试。建设设备用房、业务用房等配套设施。</t>
  </si>
  <si>
    <t>jsx2025110</t>
  </si>
  <si>
    <t>伽师县和夏阿瓦提镇2025年垃圾处理建设项目</t>
  </si>
  <si>
    <t>和夏阿瓦提镇17村</t>
  </si>
  <si>
    <t>总投资：800万元
建设内容：在和夏阿瓦提镇墩吕克（17）村采购日处理5吨生活垃圾处理设备1套、2辆垃圾转运车及其相关配套设备，包含设备运输、安装、调试。新建地上1层框架结构建筑面积为597.80平方米设备用房、业务用房1栋及配套设施。</t>
  </si>
  <si>
    <t>jsx2025111</t>
  </si>
  <si>
    <t>伽师县西克尔库勒镇灾后易地重建西克尔村道路及配套附属工程建设项目</t>
  </si>
  <si>
    <t>农村基础设施、人居环境整治</t>
  </si>
  <si>
    <t>总投资：计划4000万元，其中：援疆资金3490万元、衔接资金510万元（衔接资金仅支持给排水、灌溉等附属配套设施）。
建设内容：新建道路2130米及给排水、灌溉等附属配套设施。</t>
  </si>
  <si>
    <t>社会效益：完善乡村基础设施，提升乡村人居环境，提高乡村公共服务能力，为乡村振兴打下坚实基础。
经济效益：加强农民群众通过项目实施投劳获取酬金，提升家庭经济收入，改善&gt;200脱贫人口生产生活环境。</t>
  </si>
  <si>
    <t>完善乡村基础设施，提升乡村人居环境，提高乡村公共服务能力，为乡村振兴打下坚实基础。</t>
  </si>
  <si>
    <t>jsx202516</t>
  </si>
  <si>
    <t>伽师县西克尔库勒镇灾后易地重建基础设施建设项目</t>
  </si>
  <si>
    <t>基础设施建设）</t>
  </si>
  <si>
    <t>总投资：900万元
建设内容：新建基础设施 2637.8平方米，地上二层，框架结构;并配套建设室外给排水，供电，供暖以及道路硬化等附属设施。</t>
  </si>
  <si>
    <t>社会效益：完善基础设施，改善群众生活环境，提高群众生产生活水平，幸福感、获得感不断加强。
经济效益：带动群众就业增收，增加就业岗位200人次，人均增收6000元。</t>
  </si>
  <si>
    <t>完善基础设施，带动群众就业增收，资产归村集体所有，受益9个村分别为：库木库坦（1）村、莫玛墩（9）村、萨尔吾斯(11)村、桥头(15)村、阿吉勒格里克(18)村、阳光(22)村、尤库日买里(24)村、夏普吐勒买里斯(25)村、达西(28)村</t>
  </si>
  <si>
    <t>吴应韬</t>
  </si>
  <si>
    <t>jsx2025116</t>
  </si>
  <si>
    <t>伽师县英买里镇2025年美丽宜居村产业路建设项目</t>
  </si>
  <si>
    <t>英买里镇墩艾日克（3）村</t>
  </si>
  <si>
    <t xml:space="preserve">总投资385万元
建设内容：新建产业路3.85公里及配套附属
</t>
  </si>
  <si>
    <t>社会效益：完善产业道路，保障道路安全，加大交通出行。
经济效益：减少运输成本，提升产品保存质量，提升伽师新梅产值，增加群众收入。</t>
  </si>
  <si>
    <t>完善产业道路，保障道路安全，加大交通出行。提升产品保存质量，提升伽师新梅产值，增加群众收入。</t>
  </si>
  <si>
    <t>第二批新增项目</t>
  </si>
  <si>
    <t>jsx202503</t>
  </si>
  <si>
    <t>伽师县英买里镇2025年美丽宜居村入户路硬化项目</t>
  </si>
  <si>
    <t>总投资339万元
建设内容：硬化入户路28207平方米及配套附属</t>
  </si>
  <si>
    <t>jsx202507</t>
  </si>
  <si>
    <t>伽师县英买里镇2025年美丽宜居村产业配套建设项目</t>
  </si>
  <si>
    <t>总投资298万元
建设内容：防渗改造渠道4条，配套，长度3.32公里，设计流量1～0.2m³/s</t>
  </si>
  <si>
    <t>社会效益：完善产业基础设施，改善农业灌溉条件，促进产业发展，扶持脱贫人口发展产业。
经济效益:通过完善基础设施，提高农产品产量，提高农户收入。</t>
  </si>
  <si>
    <t>jsx202508</t>
  </si>
  <si>
    <t>伽师县英买里镇2025年美丽宜居村经济林带种植项目</t>
  </si>
  <si>
    <t>总投资120万元
建设内容：道路两旁开展经济林带建设，采购经济苗木23000株</t>
  </si>
  <si>
    <t>株</t>
  </si>
  <si>
    <t>改善乡村人居环境，增加村庄绿化覆盖率，壮大村集体收入</t>
  </si>
  <si>
    <t>jsx2025117</t>
  </si>
  <si>
    <t>伽师县米夏乡2025年美丽宜居村建设项目</t>
  </si>
  <si>
    <t>米夏乡阿亚格英温（19）村</t>
  </si>
  <si>
    <t xml:space="preserve">总投资：衔接资金1440万元
建设内容：
衔接资金用于：新建防渗渠道6.444公里、设计流量0.16-0.1m³/s，村组道路5.9公里，道路加宽20327平方米；购置垃圾转运车3辆、垃圾分类仓5套、垃圾桶330个等相关配套附属设施。
</t>
  </si>
  <si>
    <t>社会效益：米夏乡粮食作物、伽师瓜、新梅的用水安全，减少水资源浪费和群众投入，解决制约产业高质量发展的瓶颈问题，扶持&gt;115名脱贫人口发展产业。
经济效益:项目区农民工通过投劳获取酬金，提升家庭经济收入；通过完善基础设施，提高农产品产量，提高农户收入。</t>
  </si>
  <si>
    <t>提高水资源利用率和保证率，全面提升灌溉水平，降低运行成本，提高水利工程综合效益。完善道路，保障道路安全，加大交通出行。二是通过实施项目，可吸引群众就地就近就业，增加工资性收入。</t>
  </si>
  <si>
    <t>四、巩固三保障成果</t>
  </si>
  <si>
    <t>jsx2025112</t>
  </si>
  <si>
    <t>伽师县2025年“雨露计划”职业教育补助项目</t>
  </si>
  <si>
    <t>巩固三保障成果</t>
  </si>
  <si>
    <t>享受“雨露计划+”职业教育补助</t>
  </si>
  <si>
    <t>总投资：3000万元
建设内容：对疆内外在册就读中高等职业教育伽师籍脱贫户、监测户学生家庭进行补助。补助人数10000人，每人补助3000元。</t>
  </si>
  <si>
    <t>社会效益：资助脱贫户、监测户子女10000人参加中高职教育，强化技能学习，阻断脱贫户返贫风险。
经济效益：有效减轻群众家庭经济投入。</t>
  </si>
  <si>
    <t>减轻10000名脱贫户、监测户家庭子女就学压力。</t>
  </si>
  <si>
    <t>农业农村局，项目涉及乡镇</t>
  </si>
  <si>
    <t>宋昭才，项目涉及乡镇乡镇长</t>
  </si>
  <si>
    <t>五、易地搬迁后扶</t>
  </si>
  <si>
    <t>jsx2025113</t>
  </si>
  <si>
    <t>伽师县易地扶贫地方政府债券贴息补助项目</t>
  </si>
  <si>
    <t>易地搬迁后扶</t>
  </si>
  <si>
    <t>总投资：70万元
建设内容：对自治区易地扶贫搬迁融资模式调整规范后的地方政府债券贴息。</t>
  </si>
  <si>
    <t>个</t>
  </si>
  <si>
    <t>1</t>
  </si>
  <si>
    <t>社会效益：给予510户易地扶贫搬迁户贷款债券贴息补助70万元，债券还本付息足额率100%。
社会效益：有效减少债务风险，缓解财政压力。</t>
  </si>
  <si>
    <t>扶持510户易地搬迁户后续发展。</t>
  </si>
  <si>
    <t>六、项目管理费</t>
  </si>
  <si>
    <t>jsx2025114</t>
  </si>
  <si>
    <t>伽师县2025年项目服务费</t>
  </si>
  <si>
    <t>项目管理费</t>
  </si>
  <si>
    <t>总投资：260万元
建设内容：用于项目前期设计、评审、招标、监理以及验收等与项目管理相关支出。</t>
  </si>
  <si>
    <t>推动项目开展，保障项目资金规范管理与使用。</t>
  </si>
  <si>
    <t>通过本项目的实施，有效保障衔接资金项目有序合规开展，进一步提高伽师县衔接项目管理水平。</t>
  </si>
  <si>
    <t>农业农村局</t>
  </si>
  <si>
    <t>宋昭才</t>
  </si>
  <si>
    <t>七、其他</t>
  </si>
  <si>
    <t>jsx2025115</t>
  </si>
  <si>
    <t>伽师县“健康饮茶”“送茶入户”项目</t>
  </si>
  <si>
    <t>其他</t>
  </si>
  <si>
    <t>困难群众饮用低氟茶</t>
  </si>
  <si>
    <t>总投资：46万元
建设内容：为伽师县9387户监测帮扶对象发放低氟边销茶，按照每户2公斤进行发放。</t>
  </si>
  <si>
    <t>社会效益：扩大低氟边销茶宣传范围，提高群众健康饮茶意识。
经济效益：遏制饮茶型地氟病的蔓延。</t>
  </si>
  <si>
    <t>通过本项目的实施，受益监测对象户数9011户31268人，提高群众对饮茶型高氟病的认识，引导各族群众养成良好的饮茶习惯，改善膳食结构，树立健康理念，增强健康消费观念和防病意识，逐步改变消费习惯，争取使受益群众满意度达到95%以上。</t>
  </si>
  <si>
    <t>统战部</t>
  </si>
  <si>
    <t>陈东林</t>
  </si>
</sst>
</file>

<file path=xl/styles.xml><?xml version="1.0" encoding="utf-8"?>
<styleSheet xmlns="http://schemas.openxmlformats.org/spreadsheetml/2006/main">
  <numFmts count="6">
    <numFmt numFmtId="43" formatCode="_ * #,##0.00_ ;_ * \-#,##0.00_ ;_ * &quot;-&quot;??_ ;_ @_ "/>
    <numFmt numFmtId="176" formatCode="0.00_ "/>
    <numFmt numFmtId="42" formatCode="_ &quot;￥&quot;* #,##0_ ;_ &quot;￥&quot;* \-#,##0_ ;_ &quot;￥&quot;* &quot;-&quot;_ ;_ @_ "/>
    <numFmt numFmtId="44" formatCode="_ &quot;￥&quot;* #,##0.00_ ;_ &quot;￥&quot;* \-#,##0.00_ ;_ &quot;￥&quot;* &quot;-&quot;??_ ;_ @_ "/>
    <numFmt numFmtId="41" formatCode="_ * #,##0_ ;_ * \-#,##0_ ;_ * &quot;-&quot;_ ;_ @_ "/>
    <numFmt numFmtId="177" formatCode="0_ "/>
  </numFmts>
  <fonts count="41">
    <font>
      <sz val="11"/>
      <color theme="1"/>
      <name val="宋体"/>
      <charset val="134"/>
      <scheme val="minor"/>
    </font>
    <font>
      <sz val="12"/>
      <color theme="1"/>
      <name val="宋体"/>
      <charset val="134"/>
      <scheme val="minor"/>
    </font>
    <font>
      <sz val="12"/>
      <color theme="1"/>
      <name val="宋体"/>
      <charset val="134"/>
    </font>
    <font>
      <sz val="28"/>
      <name val="方正小标宋_GBK"/>
      <charset val="134"/>
    </font>
    <font>
      <sz val="28"/>
      <name val="宋体"/>
      <charset val="134"/>
      <scheme val="minor"/>
    </font>
    <font>
      <b/>
      <sz val="12"/>
      <name val="方正仿宋_GBK"/>
      <charset val="134"/>
    </font>
    <font>
      <sz val="12"/>
      <name val="方正仿宋_GBK"/>
      <charset val="134"/>
    </font>
    <font>
      <b/>
      <sz val="12"/>
      <name val="黑体"/>
      <charset val="134"/>
    </font>
    <font>
      <sz val="12"/>
      <name val="宋体"/>
      <charset val="134"/>
      <scheme val="minor"/>
    </font>
    <font>
      <sz val="12"/>
      <name val="宋体"/>
      <charset val="134"/>
    </font>
    <font>
      <sz val="16"/>
      <name val="方正仿宋_GBK"/>
      <charset val="134"/>
    </font>
    <font>
      <b/>
      <sz val="11"/>
      <name val="方正仿宋_GBK"/>
      <charset val="134"/>
    </font>
    <font>
      <b/>
      <sz val="16"/>
      <name val="黑体"/>
      <charset val="134"/>
    </font>
    <font>
      <sz val="12"/>
      <name val="黑体"/>
      <charset val="134"/>
    </font>
    <font>
      <sz val="11"/>
      <name val="方正仿宋_GBK"/>
      <charset val="134"/>
    </font>
    <font>
      <b/>
      <sz val="11"/>
      <name val="黑体"/>
      <charset val="134"/>
    </font>
    <font>
      <b/>
      <sz val="18"/>
      <name val="方正仿宋_GBK"/>
      <charset val="134"/>
    </font>
    <font>
      <sz val="11"/>
      <name val="宋体"/>
      <charset val="134"/>
      <scheme val="minor"/>
    </font>
    <font>
      <sz val="12"/>
      <color rgb="FF000000"/>
      <name val="宋体"/>
      <charset val="134"/>
    </font>
    <font>
      <b/>
      <sz val="12"/>
      <name val="宋体"/>
      <charset val="134"/>
      <scheme val="minor"/>
    </font>
    <font>
      <sz val="11"/>
      <name val="宋体"/>
      <charset val="134"/>
    </font>
    <font>
      <sz val="11"/>
      <color theme="0"/>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2"/>
      <name val="Times New Roman"/>
      <charset val="134"/>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6" borderId="0" applyNumberFormat="0" applyBorder="0" applyAlignment="0" applyProtection="0">
      <alignment vertical="center"/>
    </xf>
    <xf numFmtId="0" fontId="27"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1"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4" borderId="8" applyNumberFormat="0" applyFont="0" applyAlignment="0" applyProtection="0">
      <alignment vertical="center"/>
    </xf>
    <xf numFmtId="0" fontId="21" fillId="17"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10" applyNumberFormat="0" applyFill="0" applyAlignment="0" applyProtection="0">
      <alignment vertical="center"/>
    </xf>
    <xf numFmtId="0" fontId="37" fillId="0" borderId="10" applyNumberFormat="0" applyFill="0" applyAlignment="0" applyProtection="0">
      <alignment vertical="center"/>
    </xf>
    <xf numFmtId="0" fontId="21" fillId="23" borderId="0" applyNumberFormat="0" applyBorder="0" applyAlignment="0" applyProtection="0">
      <alignment vertical="center"/>
    </xf>
    <xf numFmtId="0" fontId="26" fillId="0" borderId="5" applyNumberFormat="0" applyFill="0" applyAlignment="0" applyProtection="0">
      <alignment vertical="center"/>
    </xf>
    <xf numFmtId="0" fontId="21" fillId="25" borderId="0" applyNumberFormat="0" applyBorder="0" applyAlignment="0" applyProtection="0">
      <alignment vertical="center"/>
    </xf>
    <xf numFmtId="0" fontId="36" fillId="13" borderId="11" applyNumberFormat="0" applyAlignment="0" applyProtection="0">
      <alignment vertical="center"/>
    </xf>
    <xf numFmtId="0" fontId="31" fillId="13" borderId="6" applyNumberFormat="0" applyAlignment="0" applyProtection="0">
      <alignment vertical="center"/>
    </xf>
    <xf numFmtId="0" fontId="32" fillId="18" borderId="9" applyNumberFormat="0" applyAlignment="0" applyProtection="0">
      <alignment vertical="center"/>
    </xf>
    <xf numFmtId="0" fontId="22" fillId="24" borderId="0" applyNumberFormat="0" applyBorder="0" applyAlignment="0" applyProtection="0">
      <alignment vertical="center"/>
    </xf>
    <xf numFmtId="0" fontId="21" fillId="20" borderId="0" applyNumberFormat="0" applyBorder="0" applyAlignment="0" applyProtection="0">
      <alignment vertical="center"/>
    </xf>
    <xf numFmtId="0" fontId="39" fillId="0" borderId="12" applyNumberFormat="0" applyFill="0" applyAlignment="0" applyProtection="0">
      <alignment vertical="center"/>
    </xf>
    <xf numFmtId="0" fontId="30" fillId="0" borderId="7" applyNumberFormat="0" applyFill="0" applyAlignment="0" applyProtection="0">
      <alignment vertical="center"/>
    </xf>
    <xf numFmtId="0" fontId="38" fillId="22" borderId="0" applyNumberFormat="0" applyBorder="0" applyAlignment="0" applyProtection="0">
      <alignment vertical="center"/>
    </xf>
    <xf numFmtId="0" fontId="34" fillId="19" borderId="0" applyNumberFormat="0" applyBorder="0" applyAlignment="0" applyProtection="0">
      <alignment vertical="center"/>
    </xf>
    <xf numFmtId="0" fontId="22" fillId="3" borderId="0" applyNumberFormat="0" applyBorder="0" applyAlignment="0" applyProtection="0">
      <alignment vertical="center"/>
    </xf>
    <xf numFmtId="0" fontId="21" fillId="21" borderId="0" applyNumberFormat="0" applyBorder="0" applyAlignment="0" applyProtection="0">
      <alignment vertical="center"/>
    </xf>
    <xf numFmtId="0" fontId="22" fillId="12" borderId="0" applyNumberFormat="0" applyBorder="0" applyAlignment="0" applyProtection="0">
      <alignment vertical="center"/>
    </xf>
    <xf numFmtId="0" fontId="22" fillId="8" borderId="0" applyNumberFormat="0" applyBorder="0" applyAlignment="0" applyProtection="0">
      <alignment vertical="center"/>
    </xf>
    <xf numFmtId="0" fontId="22" fillId="27" borderId="0" applyNumberFormat="0" applyBorder="0" applyAlignment="0" applyProtection="0">
      <alignment vertical="center"/>
    </xf>
    <xf numFmtId="0" fontId="22" fillId="10" borderId="0" applyNumberFormat="0" applyBorder="0" applyAlignment="0" applyProtection="0">
      <alignment vertical="center"/>
    </xf>
    <xf numFmtId="0" fontId="21" fillId="26" borderId="0" applyNumberFormat="0" applyBorder="0" applyAlignment="0" applyProtection="0">
      <alignment vertical="center"/>
    </xf>
    <xf numFmtId="0" fontId="21" fillId="5" borderId="0" applyNumberFormat="0" applyBorder="0" applyAlignment="0" applyProtection="0">
      <alignment vertical="center"/>
    </xf>
    <xf numFmtId="0" fontId="22" fillId="16" borderId="0" applyNumberFormat="0" applyBorder="0" applyAlignment="0" applyProtection="0">
      <alignment vertical="center"/>
    </xf>
    <xf numFmtId="0" fontId="22" fillId="29" borderId="0" applyNumberFormat="0" applyBorder="0" applyAlignment="0" applyProtection="0">
      <alignment vertical="center"/>
    </xf>
    <xf numFmtId="0" fontId="21" fillId="32" borderId="0" applyNumberFormat="0" applyBorder="0" applyAlignment="0" applyProtection="0">
      <alignment vertical="center"/>
    </xf>
    <xf numFmtId="0" fontId="22" fillId="28" borderId="0" applyNumberFormat="0" applyBorder="0" applyAlignment="0" applyProtection="0">
      <alignment vertical="center"/>
    </xf>
    <xf numFmtId="0" fontId="21" fillId="31" borderId="0" applyNumberFormat="0" applyBorder="0" applyAlignment="0" applyProtection="0">
      <alignment vertical="center"/>
    </xf>
    <xf numFmtId="0" fontId="21" fillId="30" borderId="0" applyNumberFormat="0" applyBorder="0" applyAlignment="0" applyProtection="0">
      <alignment vertical="center"/>
    </xf>
    <xf numFmtId="0" fontId="22" fillId="15" borderId="0" applyNumberFormat="0" applyBorder="0" applyAlignment="0" applyProtection="0">
      <alignment vertical="center"/>
    </xf>
    <xf numFmtId="0" fontId="21" fillId="2" borderId="0" applyNumberFormat="0" applyBorder="0" applyAlignment="0" applyProtection="0">
      <alignment vertical="center"/>
    </xf>
  </cellStyleXfs>
  <cellXfs count="9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0" fontId="7" fillId="0" borderId="4"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8"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8" fillId="0" borderId="4" xfId="0" applyFont="1" applyFill="1" applyBorder="1" applyAlignment="1">
      <alignment vertical="center" wrapText="1"/>
    </xf>
    <xf numFmtId="2" fontId="9" fillId="0" borderId="4" xfId="0" applyNumberFormat="1" applyFont="1" applyFill="1" applyBorder="1" applyAlignment="1">
      <alignment horizontal="left" vertical="center" wrapText="1"/>
    </xf>
    <xf numFmtId="0" fontId="6"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Border="1" applyAlignment="1">
      <alignment horizontal="left" vertical="center"/>
    </xf>
    <xf numFmtId="176" fontId="7"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0" fontId="12"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9" fillId="0" borderId="4" xfId="0" applyFont="1" applyFill="1" applyBorder="1" applyAlignment="1">
      <alignment vertical="center" wrapText="1"/>
    </xf>
    <xf numFmtId="0" fontId="8" fillId="0" borderId="4" xfId="0" applyNumberFormat="1" applyFont="1" applyFill="1" applyBorder="1" applyAlignment="1">
      <alignment horizontal="center" vertical="center" wrapText="1"/>
    </xf>
    <xf numFmtId="177" fontId="13"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11" fillId="0" borderId="0" xfId="0" applyNumberFormat="1"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0" fontId="7" fillId="0" borderId="4" xfId="0" applyNumberFormat="1" applyFont="1" applyFill="1" applyBorder="1" applyAlignment="1">
      <alignment horizontal="center" vertical="center" wrapText="1"/>
    </xf>
    <xf numFmtId="0" fontId="15" fillId="0" borderId="4" xfId="0" applyFont="1" applyFill="1" applyBorder="1" applyAlignment="1">
      <alignment horizontal="left" vertical="center" wrapText="1"/>
    </xf>
    <xf numFmtId="176" fontId="8" fillId="0" borderId="4" xfId="0" applyNumberFormat="1" applyFont="1" applyFill="1" applyBorder="1" applyAlignment="1">
      <alignment horizontal="left" vertical="center" wrapText="1"/>
    </xf>
    <xf numFmtId="0" fontId="9" fillId="0" borderId="4" xfId="0" applyFont="1" applyFill="1" applyBorder="1" applyAlignment="1">
      <alignment vertical="center"/>
    </xf>
    <xf numFmtId="0" fontId="8" fillId="0" borderId="4" xfId="0" applyNumberFormat="1" applyFont="1" applyFill="1" applyBorder="1" applyAlignment="1">
      <alignment horizontal="center" vertical="center"/>
    </xf>
    <xf numFmtId="176" fontId="9" fillId="0" borderId="4"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7" fillId="0" borderId="0" xfId="0" applyFont="1" applyFill="1" applyAlignment="1">
      <alignment horizontal="left" vertical="center"/>
    </xf>
    <xf numFmtId="0" fontId="9" fillId="0" borderId="0" xfId="0" applyFont="1" applyFill="1" applyAlignment="1">
      <alignment horizontal="center" vertical="center" wrapText="1"/>
    </xf>
    <xf numFmtId="0" fontId="18" fillId="0" borderId="0" xfId="0" applyFont="1" applyFill="1" applyBorder="1" applyAlignment="1">
      <alignment vertical="center" wrapText="1"/>
    </xf>
    <xf numFmtId="49" fontId="9" fillId="0" borderId="4" xfId="0" applyNumberFormat="1" applyFont="1" applyFill="1" applyBorder="1" applyAlignment="1">
      <alignment horizontal="left" vertical="center" wrapText="1"/>
    </xf>
    <xf numFmtId="0" fontId="8" fillId="0" borderId="4" xfId="0" applyFont="1" applyFill="1" applyBorder="1" applyAlignment="1">
      <alignment horizontal="justify" vertical="center" wrapText="1"/>
    </xf>
    <xf numFmtId="49"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76" fontId="19"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xf>
    <xf numFmtId="177" fontId="8"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4" xfId="0" applyFont="1" applyFill="1" applyBorder="1" applyAlignment="1">
      <alignment vertical="center" wrapText="1"/>
    </xf>
    <xf numFmtId="0" fontId="18" fillId="0" borderId="0" xfId="0" applyFont="1" applyFill="1" applyAlignment="1">
      <alignment vertical="center" wrapText="1"/>
    </xf>
    <xf numFmtId="0" fontId="7" fillId="0" borderId="4" xfId="0" applyFont="1" applyFill="1" applyBorder="1" applyAlignment="1">
      <alignment vertical="center" wrapText="1"/>
    </xf>
    <xf numFmtId="0" fontId="9" fillId="0" borderId="0" xfId="0" applyFont="1" applyFill="1" applyBorder="1" applyAlignment="1">
      <alignment vertical="center" wrapText="1"/>
    </xf>
    <xf numFmtId="0" fontId="8" fillId="0" borderId="4" xfId="0" applyFont="1" applyFill="1" applyBorder="1" applyAlignment="1">
      <alignment horizontal="left" vertical="center"/>
    </xf>
    <xf numFmtId="0" fontId="18"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17" fillId="0" borderId="4" xfId="0" applyNumberFormat="1" applyFont="1" applyFill="1" applyBorder="1" applyAlignment="1">
      <alignment horizontal="left" vertical="center" wrapText="1"/>
    </xf>
    <xf numFmtId="0" fontId="17" fillId="0" borderId="4" xfId="0" applyFont="1" applyFill="1" applyBorder="1" applyAlignment="1">
      <alignment horizontal="left" vertical="center" wrapText="1"/>
    </xf>
    <xf numFmtId="176" fontId="17" fillId="0" borderId="4" xfId="0" applyNumberFormat="1" applyFont="1" applyFill="1" applyBorder="1" applyAlignment="1">
      <alignment horizontal="center" vertical="center" wrapText="1"/>
    </xf>
    <xf numFmtId="176" fontId="17" fillId="0" borderId="4" xfId="0" applyNumberFormat="1" applyFont="1" applyFill="1" applyBorder="1" applyAlignment="1">
      <alignment horizontal="center" vertical="center"/>
    </xf>
    <xf numFmtId="176" fontId="20" fillId="0" borderId="4" xfId="0" applyNumberFormat="1" applyFont="1" applyFill="1" applyBorder="1" applyAlignment="1">
      <alignment horizontal="left" vertical="center" wrapText="1"/>
    </xf>
    <xf numFmtId="0" fontId="17" fillId="0" borderId="4" xfId="0" applyNumberFormat="1" applyFont="1" applyFill="1" applyBorder="1" applyAlignment="1">
      <alignment horizontal="center" vertical="center" wrapText="1"/>
    </xf>
    <xf numFmtId="176" fontId="17" fillId="0" borderId="4" xfId="0" applyNumberFormat="1" applyFont="1" applyFill="1" applyBorder="1" applyAlignment="1">
      <alignment horizontal="left" vertical="center" wrapText="1"/>
    </xf>
    <xf numFmtId="0" fontId="17"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51"/>
  <sheetViews>
    <sheetView tabSelected="1" zoomScale="70" zoomScaleNormal="70" topLeftCell="H1" workbookViewId="0">
      <selection activeCell="O13" sqref="O13:O16"/>
    </sheetView>
  </sheetViews>
  <sheetFormatPr defaultColWidth="9" defaultRowHeight="14.1"/>
  <cols>
    <col min="1" max="1" width="4.87387387387387" style="1" customWidth="1"/>
    <col min="2" max="2" width="7.25225225225225" style="1" customWidth="1"/>
    <col min="3" max="3" width="51.6216216216216" style="1" customWidth="1"/>
    <col min="4" max="5" width="7.5045045045045" style="1" customWidth="1"/>
    <col min="6" max="6" width="6.32432432432432" style="1" customWidth="1"/>
    <col min="7" max="7" width="46.6216216216216" style="1" customWidth="1"/>
    <col min="8" max="8" width="76.6216216216216" style="1" customWidth="1"/>
    <col min="9" max="9" width="7.67567567567568" style="1" customWidth="1"/>
    <col min="10" max="10" width="19" style="1"/>
    <col min="11" max="12" width="12.8738738738739" style="1" customWidth="1"/>
    <col min="13" max="14" width="11.6216216216216" style="1" customWidth="1"/>
    <col min="15" max="16" width="10.3783783783784" style="1" customWidth="1"/>
    <col min="17" max="20" width="9" style="1" customWidth="1"/>
    <col min="21" max="21" width="10.3783783783784" style="1" customWidth="1"/>
    <col min="22" max="22" width="9.25225225225225" style="1"/>
    <col min="23" max="23" width="8.12612612612613" style="1" customWidth="1"/>
    <col min="24" max="24" width="31.1261261261261" style="1" customWidth="1"/>
    <col min="25" max="25" width="29.1261261261261" style="1" customWidth="1"/>
    <col min="26" max="26" width="11.7477477477477" style="1" customWidth="1"/>
    <col min="27" max="27" width="14.2522522522523" style="1" customWidth="1"/>
    <col min="28" max="28" width="11.8738738738739" style="1" customWidth="1"/>
    <col min="29" max="16384" width="9" style="1"/>
  </cols>
  <sheetData>
    <row r="1" s="1" customFormat="1" ht="36.4" spans="1:28">
      <c r="A1" s="5" t="s">
        <v>0</v>
      </c>
      <c r="B1" s="5"/>
      <c r="C1" s="5"/>
      <c r="D1" s="5"/>
      <c r="E1" s="5"/>
      <c r="F1" s="5"/>
      <c r="G1" s="6"/>
      <c r="H1" s="6"/>
      <c r="I1" s="6"/>
      <c r="J1" s="6"/>
      <c r="K1" s="5"/>
      <c r="L1" s="5"/>
      <c r="M1" s="5"/>
      <c r="N1" s="5"/>
      <c r="O1" s="5"/>
      <c r="P1" s="5"/>
      <c r="Q1" s="5"/>
      <c r="R1" s="5"/>
      <c r="S1" s="5"/>
      <c r="T1" s="5"/>
      <c r="U1" s="5"/>
      <c r="V1" s="5"/>
      <c r="W1" s="52"/>
      <c r="X1" s="53"/>
      <c r="Y1" s="53"/>
      <c r="Z1" s="5"/>
      <c r="AA1" s="5"/>
      <c r="AB1" s="5"/>
    </row>
    <row r="2" s="1" customFormat="1" ht="25" customHeight="1" spans="1:28">
      <c r="A2" s="7" t="s">
        <v>1</v>
      </c>
      <c r="B2" s="7"/>
      <c r="C2" s="7"/>
      <c r="D2" s="7"/>
      <c r="E2" s="7"/>
      <c r="F2" s="7"/>
      <c r="G2" s="7"/>
      <c r="H2" s="8"/>
      <c r="I2" s="24"/>
      <c r="J2" s="25"/>
      <c r="K2" s="26"/>
      <c r="L2" s="27"/>
      <c r="M2" s="26"/>
      <c r="N2" s="28"/>
      <c r="O2" s="28"/>
      <c r="P2" s="26"/>
      <c r="Q2" s="54"/>
      <c r="R2" s="54"/>
      <c r="S2" s="54"/>
      <c r="T2" s="54"/>
      <c r="U2" s="26"/>
      <c r="V2" s="26"/>
      <c r="W2" s="28"/>
      <c r="X2" s="55"/>
      <c r="Y2" s="62" t="s">
        <v>2</v>
      </c>
      <c r="Z2" s="63"/>
      <c r="AA2" s="63"/>
      <c r="AB2" s="64"/>
    </row>
    <row r="3" s="1" customFormat="1" ht="30" customHeight="1" spans="1:28">
      <c r="A3" s="9" t="s">
        <v>3</v>
      </c>
      <c r="B3" s="9" t="s">
        <v>4</v>
      </c>
      <c r="C3" s="9" t="s">
        <v>5</v>
      </c>
      <c r="D3" s="9" t="s">
        <v>6</v>
      </c>
      <c r="E3" s="9" t="s">
        <v>7</v>
      </c>
      <c r="F3" s="9" t="s">
        <v>8</v>
      </c>
      <c r="G3" s="9" t="s">
        <v>9</v>
      </c>
      <c r="H3" s="9" t="s">
        <v>10</v>
      </c>
      <c r="I3" s="9"/>
      <c r="J3" s="29" t="s">
        <v>11</v>
      </c>
      <c r="K3" s="12" t="s">
        <v>12</v>
      </c>
      <c r="L3" s="12" t="s">
        <v>13</v>
      </c>
      <c r="M3" s="12"/>
      <c r="N3" s="12"/>
      <c r="O3" s="12"/>
      <c r="P3" s="12"/>
      <c r="Q3" s="12"/>
      <c r="R3" s="12"/>
      <c r="S3" s="12"/>
      <c r="T3" s="12"/>
      <c r="U3" s="12"/>
      <c r="V3" s="12"/>
      <c r="W3" s="56" t="s">
        <v>14</v>
      </c>
      <c r="X3" s="9" t="s">
        <v>15</v>
      </c>
      <c r="Y3" s="9" t="s">
        <v>16</v>
      </c>
      <c r="Z3" s="9" t="s">
        <v>17</v>
      </c>
      <c r="AA3" s="9" t="s">
        <v>18</v>
      </c>
      <c r="AB3" s="9" t="s">
        <v>19</v>
      </c>
    </row>
    <row r="4" s="1" customFormat="1" ht="25" customHeight="1" spans="1:28">
      <c r="A4" s="10"/>
      <c r="B4" s="10"/>
      <c r="C4" s="10"/>
      <c r="D4" s="10"/>
      <c r="E4" s="10"/>
      <c r="F4" s="10"/>
      <c r="G4" s="10"/>
      <c r="H4" s="10"/>
      <c r="I4" s="10"/>
      <c r="J4" s="30"/>
      <c r="K4" s="12"/>
      <c r="L4" s="12" t="s">
        <v>20</v>
      </c>
      <c r="M4" s="12"/>
      <c r="N4" s="12"/>
      <c r="O4" s="12"/>
      <c r="P4" s="12"/>
      <c r="Q4" s="12"/>
      <c r="R4" s="12"/>
      <c r="S4" s="12"/>
      <c r="T4" s="12" t="s">
        <v>21</v>
      </c>
      <c r="U4" s="12" t="s">
        <v>22</v>
      </c>
      <c r="V4" s="12" t="s">
        <v>23</v>
      </c>
      <c r="W4" s="56"/>
      <c r="X4" s="10"/>
      <c r="Y4" s="10"/>
      <c r="Z4" s="10"/>
      <c r="AA4" s="10"/>
      <c r="AB4" s="10"/>
    </row>
    <row r="5" s="1" customFormat="1" ht="30" customHeight="1" spans="1:28">
      <c r="A5" s="10"/>
      <c r="B5" s="10"/>
      <c r="C5" s="10"/>
      <c r="D5" s="10"/>
      <c r="E5" s="10"/>
      <c r="F5" s="10"/>
      <c r="G5" s="10"/>
      <c r="H5" s="10"/>
      <c r="I5" s="10"/>
      <c r="J5" s="30"/>
      <c r="K5" s="12"/>
      <c r="L5" s="12" t="s">
        <v>24</v>
      </c>
      <c r="M5" s="12" t="s">
        <v>25</v>
      </c>
      <c r="N5" s="12"/>
      <c r="O5" s="12" t="s">
        <v>26</v>
      </c>
      <c r="P5" s="12" t="s">
        <v>27</v>
      </c>
      <c r="Q5" s="12" t="s">
        <v>28</v>
      </c>
      <c r="R5" s="12" t="s">
        <v>29</v>
      </c>
      <c r="S5" s="12" t="s">
        <v>30</v>
      </c>
      <c r="T5" s="12"/>
      <c r="U5" s="12"/>
      <c r="V5" s="12"/>
      <c r="W5" s="56"/>
      <c r="X5" s="10"/>
      <c r="Y5" s="10"/>
      <c r="Z5" s="10"/>
      <c r="AA5" s="10"/>
      <c r="AB5" s="10"/>
    </row>
    <row r="6" s="1" customFormat="1" ht="38" customHeight="1" spans="1:28">
      <c r="A6" s="11"/>
      <c r="B6" s="11"/>
      <c r="C6" s="11"/>
      <c r="D6" s="11"/>
      <c r="E6" s="11"/>
      <c r="F6" s="11"/>
      <c r="G6" s="11"/>
      <c r="H6" s="11"/>
      <c r="I6" s="11"/>
      <c r="J6" s="31"/>
      <c r="K6" s="12"/>
      <c r="L6" s="12"/>
      <c r="M6" s="12" t="s">
        <v>31</v>
      </c>
      <c r="N6" s="12" t="s">
        <v>32</v>
      </c>
      <c r="O6" s="12"/>
      <c r="P6" s="12"/>
      <c r="Q6" s="12"/>
      <c r="R6" s="12"/>
      <c r="S6" s="12"/>
      <c r="T6" s="12"/>
      <c r="U6" s="12"/>
      <c r="V6" s="12"/>
      <c r="W6" s="56"/>
      <c r="X6" s="11"/>
      <c r="Y6" s="11"/>
      <c r="Z6" s="11"/>
      <c r="AA6" s="11"/>
      <c r="AB6" s="11"/>
    </row>
    <row r="7" s="1" customFormat="1" ht="25" customHeight="1" spans="1:28">
      <c r="A7" s="12" t="s">
        <v>33</v>
      </c>
      <c r="B7" s="12"/>
      <c r="C7" s="12"/>
      <c r="D7" s="12"/>
      <c r="E7" s="12"/>
      <c r="F7" s="12"/>
      <c r="G7" s="13"/>
      <c r="H7" s="12"/>
      <c r="I7" s="12"/>
      <c r="J7" s="32"/>
      <c r="K7" s="33">
        <f t="shared" ref="K7:V7" si="0">K8+K89+K94+K144+K146+K148+K150</f>
        <v>117850.68501</v>
      </c>
      <c r="L7" s="33">
        <f t="shared" si="0"/>
        <v>116671.68501</v>
      </c>
      <c r="M7" s="33">
        <f t="shared" si="0"/>
        <v>93103.88501</v>
      </c>
      <c r="N7" s="33">
        <f t="shared" si="0"/>
        <v>20161.8</v>
      </c>
      <c r="O7" s="33">
        <f t="shared" si="0"/>
        <v>2483</v>
      </c>
      <c r="P7" s="33">
        <f t="shared" si="0"/>
        <v>1775</v>
      </c>
      <c r="Q7" s="33">
        <f t="shared" si="0"/>
        <v>0</v>
      </c>
      <c r="R7" s="33">
        <f t="shared" si="0"/>
        <v>0</v>
      </c>
      <c r="S7" s="33">
        <f t="shared" si="0"/>
        <v>0</v>
      </c>
      <c r="T7" s="33">
        <f t="shared" si="0"/>
        <v>0</v>
      </c>
      <c r="U7" s="33">
        <f t="shared" si="0"/>
        <v>327</v>
      </c>
      <c r="V7" s="33">
        <f t="shared" si="0"/>
        <v>0</v>
      </c>
      <c r="W7" s="56"/>
      <c r="X7" s="57"/>
      <c r="Y7" s="13"/>
      <c r="Z7" s="12"/>
      <c r="AA7" s="12"/>
      <c r="AB7" s="12"/>
    </row>
    <row r="8" s="1" customFormat="1" ht="25" customHeight="1" spans="1:28">
      <c r="A8" s="12" t="s">
        <v>34</v>
      </c>
      <c r="B8" s="12"/>
      <c r="C8" s="12"/>
      <c r="D8" s="12"/>
      <c r="E8" s="12"/>
      <c r="F8" s="12"/>
      <c r="G8" s="13"/>
      <c r="H8" s="14"/>
      <c r="I8" s="14"/>
      <c r="J8" s="34"/>
      <c r="K8" s="33">
        <f t="shared" ref="K8:V8" si="1">SUM(K9:K88)</f>
        <v>68674.43501</v>
      </c>
      <c r="L8" s="33">
        <f t="shared" si="1"/>
        <v>68445.43501</v>
      </c>
      <c r="M8" s="33">
        <f t="shared" si="1"/>
        <v>66945.43501</v>
      </c>
      <c r="N8" s="33">
        <f t="shared" si="1"/>
        <v>0</v>
      </c>
      <c r="O8" s="33">
        <f t="shared" si="1"/>
        <v>0</v>
      </c>
      <c r="P8" s="33">
        <f t="shared" si="1"/>
        <v>1729</v>
      </c>
      <c r="Q8" s="33">
        <f t="shared" si="1"/>
        <v>0</v>
      </c>
      <c r="R8" s="33">
        <f t="shared" si="1"/>
        <v>0</v>
      </c>
      <c r="S8" s="33">
        <f t="shared" si="1"/>
        <v>0</v>
      </c>
      <c r="T8" s="33">
        <f t="shared" si="1"/>
        <v>0</v>
      </c>
      <c r="U8" s="33">
        <f t="shared" si="1"/>
        <v>0</v>
      </c>
      <c r="V8" s="33">
        <f t="shared" si="1"/>
        <v>0</v>
      </c>
      <c r="W8" s="56"/>
      <c r="X8" s="57"/>
      <c r="Y8" s="13"/>
      <c r="Z8" s="12"/>
      <c r="AA8" s="12"/>
      <c r="AB8" s="12"/>
    </row>
    <row r="9" s="2" customFormat="1" ht="78" customHeight="1" spans="1:28">
      <c r="A9" s="15">
        <v>1</v>
      </c>
      <c r="B9" s="15" t="s">
        <v>35</v>
      </c>
      <c r="C9" s="15" t="s">
        <v>36</v>
      </c>
      <c r="D9" s="15" t="s">
        <v>37</v>
      </c>
      <c r="E9" s="15" t="s">
        <v>38</v>
      </c>
      <c r="F9" s="15" t="s">
        <v>39</v>
      </c>
      <c r="G9" s="16" t="s">
        <v>40</v>
      </c>
      <c r="H9" s="16" t="s">
        <v>41</v>
      </c>
      <c r="I9" s="35" t="s">
        <v>42</v>
      </c>
      <c r="J9" s="15">
        <v>86695</v>
      </c>
      <c r="K9" s="15">
        <f>L9+T9+U9+V9</f>
        <v>6068.65</v>
      </c>
      <c r="L9" s="15">
        <f>M9+N9+O9+P9+Q9+R9+S9</f>
        <v>6068.65</v>
      </c>
      <c r="M9" s="15">
        <v>6068.65</v>
      </c>
      <c r="N9" s="15"/>
      <c r="O9" s="15"/>
      <c r="P9" s="15"/>
      <c r="Q9" s="15"/>
      <c r="R9" s="15"/>
      <c r="S9" s="15"/>
      <c r="T9" s="15"/>
      <c r="U9" s="15"/>
      <c r="V9" s="15"/>
      <c r="W9" s="15">
        <v>82216</v>
      </c>
      <c r="X9" s="15" t="s">
        <v>43</v>
      </c>
      <c r="Y9" s="15" t="s">
        <v>44</v>
      </c>
      <c r="Z9" s="15" t="s">
        <v>45</v>
      </c>
      <c r="AA9" s="15" t="s">
        <v>46</v>
      </c>
      <c r="AB9" s="15" t="s">
        <v>47</v>
      </c>
    </row>
    <row r="10" s="2" customFormat="1" ht="15" spans="1:28">
      <c r="A10" s="15"/>
      <c r="B10" s="15"/>
      <c r="C10" s="15"/>
      <c r="D10" s="15"/>
      <c r="E10" s="15"/>
      <c r="F10" s="15"/>
      <c r="G10" s="16"/>
      <c r="H10" s="16"/>
      <c r="I10" s="36"/>
      <c r="J10" s="15"/>
      <c r="K10" s="15"/>
      <c r="L10" s="15"/>
      <c r="M10" s="15"/>
      <c r="N10" s="15"/>
      <c r="O10" s="15"/>
      <c r="P10" s="15"/>
      <c r="Q10" s="15"/>
      <c r="R10" s="15"/>
      <c r="S10" s="15"/>
      <c r="T10" s="15"/>
      <c r="U10" s="15"/>
      <c r="V10" s="15"/>
      <c r="W10" s="15"/>
      <c r="X10" s="15"/>
      <c r="Y10" s="15"/>
      <c r="Z10" s="15"/>
      <c r="AA10" s="15"/>
      <c r="AB10" s="15"/>
    </row>
    <row r="11" s="2" customFormat="1" ht="15" spans="1:28">
      <c r="A11" s="15"/>
      <c r="B11" s="15"/>
      <c r="C11" s="15"/>
      <c r="D11" s="15"/>
      <c r="E11" s="15"/>
      <c r="F11" s="15"/>
      <c r="G11" s="16"/>
      <c r="H11" s="16"/>
      <c r="I11" s="36"/>
      <c r="J11" s="15"/>
      <c r="K11" s="15"/>
      <c r="L11" s="15"/>
      <c r="M11" s="15"/>
      <c r="N11" s="15"/>
      <c r="O11" s="15"/>
      <c r="P11" s="15"/>
      <c r="Q11" s="15"/>
      <c r="R11" s="15"/>
      <c r="S11" s="15"/>
      <c r="T11" s="15"/>
      <c r="U11" s="15"/>
      <c r="V11" s="15"/>
      <c r="W11" s="15"/>
      <c r="X11" s="15"/>
      <c r="Y11" s="15"/>
      <c r="Z11" s="15"/>
      <c r="AA11" s="15"/>
      <c r="AB11" s="15"/>
    </row>
    <row r="12" s="2" customFormat="1" ht="15" spans="1:28">
      <c r="A12" s="15"/>
      <c r="B12" s="15"/>
      <c r="C12" s="15"/>
      <c r="D12" s="15"/>
      <c r="E12" s="15"/>
      <c r="F12" s="15"/>
      <c r="G12" s="16"/>
      <c r="H12" s="16"/>
      <c r="I12" s="37"/>
      <c r="J12" s="15"/>
      <c r="K12" s="15"/>
      <c r="L12" s="15"/>
      <c r="M12" s="15"/>
      <c r="N12" s="15"/>
      <c r="O12" s="15"/>
      <c r="P12" s="15"/>
      <c r="Q12" s="15"/>
      <c r="R12" s="15"/>
      <c r="S12" s="15"/>
      <c r="T12" s="15"/>
      <c r="U12" s="15"/>
      <c r="V12" s="15"/>
      <c r="W12" s="15"/>
      <c r="X12" s="15"/>
      <c r="Y12" s="15"/>
      <c r="Z12" s="15"/>
      <c r="AA12" s="15"/>
      <c r="AB12" s="15"/>
    </row>
    <row r="13" s="2" customFormat="1" ht="87" customHeight="1" spans="1:28">
      <c r="A13" s="15">
        <v>2</v>
      </c>
      <c r="B13" s="15" t="s">
        <v>48</v>
      </c>
      <c r="C13" s="15" t="s">
        <v>49</v>
      </c>
      <c r="D13" s="15" t="s">
        <v>37</v>
      </c>
      <c r="E13" s="15" t="s">
        <v>38</v>
      </c>
      <c r="F13" s="15" t="s">
        <v>39</v>
      </c>
      <c r="G13" s="16" t="s">
        <v>50</v>
      </c>
      <c r="H13" s="16" t="s">
        <v>51</v>
      </c>
      <c r="I13" s="35" t="s">
        <v>42</v>
      </c>
      <c r="J13" s="15">
        <v>84475.8</v>
      </c>
      <c r="K13" s="15">
        <f t="shared" ref="K13:K18" si="2">L13+T13+U13+V13</f>
        <v>1013.7096</v>
      </c>
      <c r="L13" s="15">
        <f t="shared" ref="L13:L18" si="3">M13+N13+O13+P13+Q13+R13+S13</f>
        <v>1013.7096</v>
      </c>
      <c r="M13" s="15">
        <v>1013.7096</v>
      </c>
      <c r="N13" s="15"/>
      <c r="O13" s="15"/>
      <c r="P13" s="15"/>
      <c r="Q13" s="15"/>
      <c r="R13" s="15"/>
      <c r="S13" s="15"/>
      <c r="T13" s="15"/>
      <c r="U13" s="15"/>
      <c r="V13" s="15"/>
      <c r="W13" s="15">
        <v>81131</v>
      </c>
      <c r="X13" s="15" t="s">
        <v>52</v>
      </c>
      <c r="Y13" s="15" t="s">
        <v>53</v>
      </c>
      <c r="Z13" s="15" t="s">
        <v>54</v>
      </c>
      <c r="AA13" s="15" t="s">
        <v>46</v>
      </c>
      <c r="AB13" s="15" t="s">
        <v>47</v>
      </c>
    </row>
    <row r="14" s="2" customFormat="1" ht="87" customHeight="1" spans="1:28">
      <c r="A14" s="15"/>
      <c r="B14" s="15"/>
      <c r="C14" s="15"/>
      <c r="D14" s="15"/>
      <c r="E14" s="15"/>
      <c r="F14" s="15"/>
      <c r="G14" s="16"/>
      <c r="H14" s="16"/>
      <c r="I14" s="35"/>
      <c r="J14" s="15"/>
      <c r="K14" s="15"/>
      <c r="L14" s="15"/>
      <c r="M14" s="15"/>
      <c r="N14" s="15"/>
      <c r="O14" s="15"/>
      <c r="P14" s="15"/>
      <c r="Q14" s="15"/>
      <c r="R14" s="15"/>
      <c r="S14" s="15"/>
      <c r="T14" s="15"/>
      <c r="U14" s="15"/>
      <c r="V14" s="15"/>
      <c r="W14" s="15"/>
      <c r="X14" s="15"/>
      <c r="Y14" s="15"/>
      <c r="Z14" s="15"/>
      <c r="AA14" s="15"/>
      <c r="AB14" s="15"/>
    </row>
    <row r="15" s="2" customFormat="1" ht="15" spans="1:28">
      <c r="A15" s="15"/>
      <c r="B15" s="15"/>
      <c r="C15" s="15"/>
      <c r="D15" s="15"/>
      <c r="E15" s="15"/>
      <c r="F15" s="15"/>
      <c r="G15" s="16"/>
      <c r="H15" s="16"/>
      <c r="I15" s="35"/>
      <c r="J15" s="15"/>
      <c r="K15" s="15"/>
      <c r="L15" s="15"/>
      <c r="M15" s="15"/>
      <c r="N15" s="15"/>
      <c r="O15" s="15"/>
      <c r="P15" s="15"/>
      <c r="Q15" s="15"/>
      <c r="R15" s="15"/>
      <c r="S15" s="15"/>
      <c r="T15" s="15"/>
      <c r="U15" s="15"/>
      <c r="V15" s="15"/>
      <c r="W15" s="15"/>
      <c r="X15" s="15"/>
      <c r="Y15" s="15"/>
      <c r="Z15" s="15"/>
      <c r="AA15" s="15"/>
      <c r="AB15" s="15"/>
    </row>
    <row r="16" s="2" customFormat="1" ht="17" customHeight="1" spans="1:28">
      <c r="A16" s="15"/>
      <c r="B16" s="15"/>
      <c r="C16" s="15"/>
      <c r="D16" s="15"/>
      <c r="E16" s="15"/>
      <c r="F16" s="15"/>
      <c r="G16" s="16"/>
      <c r="H16" s="16"/>
      <c r="I16" s="35"/>
      <c r="J16" s="15"/>
      <c r="K16" s="15"/>
      <c r="L16" s="15"/>
      <c r="M16" s="15"/>
      <c r="N16" s="15"/>
      <c r="O16" s="15"/>
      <c r="P16" s="15"/>
      <c r="Q16" s="15"/>
      <c r="R16" s="15"/>
      <c r="S16" s="15"/>
      <c r="T16" s="15"/>
      <c r="U16" s="15"/>
      <c r="V16" s="15"/>
      <c r="W16" s="15"/>
      <c r="X16" s="15"/>
      <c r="Y16" s="15"/>
      <c r="Z16" s="15"/>
      <c r="AA16" s="15"/>
      <c r="AB16" s="15"/>
    </row>
    <row r="17" s="2" customFormat="1" ht="187" customHeight="1" spans="1:28">
      <c r="A17" s="15">
        <v>3</v>
      </c>
      <c r="B17" s="15" t="s">
        <v>55</v>
      </c>
      <c r="C17" s="15" t="s">
        <v>56</v>
      </c>
      <c r="D17" s="15" t="s">
        <v>37</v>
      </c>
      <c r="E17" s="15" t="s">
        <v>38</v>
      </c>
      <c r="F17" s="15" t="s">
        <v>39</v>
      </c>
      <c r="G17" s="16" t="s">
        <v>57</v>
      </c>
      <c r="H17" s="16" t="s">
        <v>58</v>
      </c>
      <c r="I17" s="35" t="s">
        <v>42</v>
      </c>
      <c r="J17" s="15">
        <v>43934.57</v>
      </c>
      <c r="K17" s="15">
        <f t="shared" si="2"/>
        <v>2308.6545</v>
      </c>
      <c r="L17" s="15">
        <f t="shared" si="3"/>
        <v>2308.6545</v>
      </c>
      <c r="M17" s="15">
        <v>2308.6545</v>
      </c>
      <c r="N17" s="15"/>
      <c r="O17" s="15"/>
      <c r="P17" s="15"/>
      <c r="Q17" s="15"/>
      <c r="R17" s="15"/>
      <c r="S17" s="15"/>
      <c r="T17" s="15"/>
      <c r="U17" s="15"/>
      <c r="V17" s="15"/>
      <c r="W17" s="15">
        <v>19680</v>
      </c>
      <c r="X17" s="15" t="s">
        <v>59</v>
      </c>
      <c r="Y17" s="15" t="s">
        <v>60</v>
      </c>
      <c r="Z17" s="15" t="s">
        <v>61</v>
      </c>
      <c r="AA17" s="15" t="s">
        <v>62</v>
      </c>
      <c r="AB17" s="15" t="s">
        <v>47</v>
      </c>
    </row>
    <row r="18" s="2" customFormat="1" ht="123" customHeight="1" spans="1:28">
      <c r="A18" s="15">
        <v>4</v>
      </c>
      <c r="B18" s="15" t="s">
        <v>63</v>
      </c>
      <c r="C18" s="15" t="s">
        <v>64</v>
      </c>
      <c r="D18" s="15" t="s">
        <v>37</v>
      </c>
      <c r="E18" s="15" t="s">
        <v>38</v>
      </c>
      <c r="F18" s="15" t="s">
        <v>39</v>
      </c>
      <c r="G18" s="17" t="s">
        <v>65</v>
      </c>
      <c r="H18" s="17" t="s">
        <v>66</v>
      </c>
      <c r="I18" s="38" t="s">
        <v>42</v>
      </c>
      <c r="J18" s="15">
        <v>41071.75</v>
      </c>
      <c r="K18" s="15">
        <f t="shared" si="2"/>
        <v>2053.5875</v>
      </c>
      <c r="L18" s="15">
        <f t="shared" si="3"/>
        <v>2053.5875</v>
      </c>
      <c r="M18" s="15">
        <v>2053.5875</v>
      </c>
      <c r="N18" s="15"/>
      <c r="O18" s="15"/>
      <c r="P18" s="15"/>
      <c r="Q18" s="15"/>
      <c r="R18" s="15"/>
      <c r="S18" s="15"/>
      <c r="T18" s="15"/>
      <c r="U18" s="15"/>
      <c r="V18" s="15"/>
      <c r="W18" s="15">
        <v>25740</v>
      </c>
      <c r="X18" s="15" t="s">
        <v>67</v>
      </c>
      <c r="Y18" s="15" t="s">
        <v>68</v>
      </c>
      <c r="Z18" s="15" t="s">
        <v>61</v>
      </c>
      <c r="AA18" s="15" t="s">
        <v>62</v>
      </c>
      <c r="AB18" s="15" t="s">
        <v>47</v>
      </c>
    </row>
    <row r="19" s="2" customFormat="1" ht="15" spans="1:28">
      <c r="A19" s="15"/>
      <c r="B19" s="15"/>
      <c r="C19" s="15"/>
      <c r="D19" s="15"/>
      <c r="E19" s="15"/>
      <c r="F19" s="15"/>
      <c r="G19" s="17"/>
      <c r="H19" s="17"/>
      <c r="I19" s="39"/>
      <c r="J19" s="15"/>
      <c r="K19" s="15"/>
      <c r="L19" s="15"/>
      <c r="M19" s="15"/>
      <c r="N19" s="15"/>
      <c r="O19" s="15"/>
      <c r="P19" s="15"/>
      <c r="Q19" s="15"/>
      <c r="R19" s="15"/>
      <c r="S19" s="15"/>
      <c r="T19" s="15"/>
      <c r="U19" s="15"/>
      <c r="V19" s="15"/>
      <c r="W19" s="15"/>
      <c r="X19" s="15"/>
      <c r="Y19" s="15"/>
      <c r="Z19" s="15"/>
      <c r="AA19" s="15"/>
      <c r="AB19" s="15"/>
    </row>
    <row r="20" s="2" customFormat="1" ht="15" spans="1:28">
      <c r="A20" s="15"/>
      <c r="B20" s="15"/>
      <c r="C20" s="15"/>
      <c r="D20" s="15"/>
      <c r="E20" s="15"/>
      <c r="F20" s="15"/>
      <c r="G20" s="17"/>
      <c r="H20" s="17"/>
      <c r="I20" s="39"/>
      <c r="J20" s="15"/>
      <c r="K20" s="15"/>
      <c r="L20" s="15"/>
      <c r="M20" s="15"/>
      <c r="N20" s="15"/>
      <c r="O20" s="15"/>
      <c r="P20" s="15"/>
      <c r="Q20" s="15"/>
      <c r="R20" s="15"/>
      <c r="S20" s="15"/>
      <c r="T20" s="15"/>
      <c r="U20" s="15"/>
      <c r="V20" s="15"/>
      <c r="W20" s="15"/>
      <c r="X20" s="15"/>
      <c r="Y20" s="15"/>
      <c r="Z20" s="15"/>
      <c r="AA20" s="15"/>
      <c r="AB20" s="15"/>
    </row>
    <row r="21" s="2" customFormat="1" ht="15" spans="1:28">
      <c r="A21" s="15"/>
      <c r="B21" s="15"/>
      <c r="C21" s="15"/>
      <c r="D21" s="15"/>
      <c r="E21" s="15"/>
      <c r="F21" s="15"/>
      <c r="G21" s="17"/>
      <c r="H21" s="17"/>
      <c r="I21" s="40"/>
      <c r="J21" s="15"/>
      <c r="K21" s="15"/>
      <c r="L21" s="15"/>
      <c r="M21" s="15"/>
      <c r="N21" s="15"/>
      <c r="O21" s="15"/>
      <c r="P21" s="15"/>
      <c r="Q21" s="15"/>
      <c r="R21" s="15"/>
      <c r="S21" s="15"/>
      <c r="T21" s="15"/>
      <c r="U21" s="15"/>
      <c r="V21" s="15"/>
      <c r="W21" s="15"/>
      <c r="X21" s="15"/>
      <c r="Y21" s="15"/>
      <c r="Z21" s="15"/>
      <c r="AA21" s="15"/>
      <c r="AB21" s="15"/>
    </row>
    <row r="22" s="2" customFormat="1" ht="156" customHeight="1" spans="1:28">
      <c r="A22" s="15">
        <v>5</v>
      </c>
      <c r="B22" s="15" t="s">
        <v>69</v>
      </c>
      <c r="C22" s="15" t="s">
        <v>70</v>
      </c>
      <c r="D22" s="15" t="s">
        <v>37</v>
      </c>
      <c r="E22" s="15" t="s">
        <v>38</v>
      </c>
      <c r="F22" s="15" t="s">
        <v>39</v>
      </c>
      <c r="G22" s="16" t="s">
        <v>71</v>
      </c>
      <c r="H22" s="16" t="s">
        <v>72</v>
      </c>
      <c r="I22" s="35" t="s">
        <v>73</v>
      </c>
      <c r="J22" s="15">
        <v>592889.4</v>
      </c>
      <c r="K22" s="15">
        <f t="shared" ref="K22:K33" si="4">L22+T22+U22+V22</f>
        <v>88.93341</v>
      </c>
      <c r="L22" s="15">
        <f t="shared" ref="L22:L33" si="5">M22+N22+O22+P22+Q22+R22+S22</f>
        <v>88.93341</v>
      </c>
      <c r="M22" s="15">
        <v>88.93341</v>
      </c>
      <c r="N22" s="15"/>
      <c r="O22" s="15"/>
      <c r="P22" s="15"/>
      <c r="Q22" s="15"/>
      <c r="R22" s="15"/>
      <c r="S22" s="15"/>
      <c r="T22" s="15"/>
      <c r="U22" s="15"/>
      <c r="V22" s="15"/>
      <c r="W22" s="15">
        <f>5930+200</f>
        <v>6130</v>
      </c>
      <c r="X22" s="15" t="s">
        <v>74</v>
      </c>
      <c r="Y22" s="15" t="s">
        <v>75</v>
      </c>
      <c r="Z22" s="15" t="s">
        <v>76</v>
      </c>
      <c r="AA22" s="15" t="s">
        <v>77</v>
      </c>
      <c r="AB22" s="15" t="s">
        <v>47</v>
      </c>
    </row>
    <row r="23" s="2" customFormat="1" ht="15" spans="1:28">
      <c r="A23" s="15"/>
      <c r="B23" s="15"/>
      <c r="C23" s="15"/>
      <c r="D23" s="15"/>
      <c r="E23" s="15"/>
      <c r="F23" s="15"/>
      <c r="G23" s="16"/>
      <c r="H23" s="16"/>
      <c r="I23" s="36"/>
      <c r="J23" s="15"/>
      <c r="K23" s="15"/>
      <c r="L23" s="15"/>
      <c r="M23" s="15"/>
      <c r="N23" s="15"/>
      <c r="O23" s="15"/>
      <c r="P23" s="15"/>
      <c r="Q23" s="15"/>
      <c r="R23" s="15"/>
      <c r="S23" s="15"/>
      <c r="T23" s="15"/>
      <c r="U23" s="15"/>
      <c r="V23" s="15"/>
      <c r="W23" s="15"/>
      <c r="X23" s="15"/>
      <c r="Y23" s="15"/>
      <c r="Z23" s="15"/>
      <c r="AA23" s="15"/>
      <c r="AB23" s="15"/>
    </row>
    <row r="24" s="2" customFormat="1" ht="15" spans="1:28">
      <c r="A24" s="15"/>
      <c r="B24" s="15"/>
      <c r="C24" s="15"/>
      <c r="D24" s="15"/>
      <c r="E24" s="15"/>
      <c r="F24" s="15"/>
      <c r="G24" s="16"/>
      <c r="H24" s="16"/>
      <c r="I24" s="37"/>
      <c r="J24" s="15"/>
      <c r="K24" s="15"/>
      <c r="L24" s="15"/>
      <c r="M24" s="15"/>
      <c r="N24" s="15"/>
      <c r="O24" s="15"/>
      <c r="P24" s="15"/>
      <c r="Q24" s="15"/>
      <c r="R24" s="15"/>
      <c r="S24" s="15"/>
      <c r="T24" s="15"/>
      <c r="U24" s="15"/>
      <c r="V24" s="15"/>
      <c r="W24" s="15"/>
      <c r="X24" s="15"/>
      <c r="Y24" s="15"/>
      <c r="Z24" s="15"/>
      <c r="AA24" s="15"/>
      <c r="AB24" s="15"/>
    </row>
    <row r="25" s="2" customFormat="1" ht="105" spans="1:28">
      <c r="A25" s="15">
        <v>6</v>
      </c>
      <c r="B25" s="15" t="s">
        <v>78</v>
      </c>
      <c r="C25" s="15" t="s">
        <v>79</v>
      </c>
      <c r="D25" s="15" t="s">
        <v>37</v>
      </c>
      <c r="E25" s="15" t="s">
        <v>80</v>
      </c>
      <c r="F25" s="16" t="s">
        <v>39</v>
      </c>
      <c r="G25" s="16" t="s">
        <v>81</v>
      </c>
      <c r="H25" s="16" t="s">
        <v>82</v>
      </c>
      <c r="I25" s="16" t="s">
        <v>73</v>
      </c>
      <c r="J25" s="15">
        <v>1500</v>
      </c>
      <c r="K25" s="41">
        <f t="shared" si="4"/>
        <v>700</v>
      </c>
      <c r="L25" s="41">
        <f t="shared" si="5"/>
        <v>700</v>
      </c>
      <c r="M25" s="41">
        <v>700</v>
      </c>
      <c r="N25" s="41"/>
      <c r="O25" s="41"/>
      <c r="P25" s="41"/>
      <c r="Q25" s="41"/>
      <c r="R25" s="41"/>
      <c r="S25" s="41"/>
      <c r="T25" s="41"/>
      <c r="U25" s="41"/>
      <c r="V25" s="41"/>
      <c r="W25" s="45">
        <v>3293</v>
      </c>
      <c r="X25" s="16" t="s">
        <v>83</v>
      </c>
      <c r="Y25" s="58" t="s">
        <v>84</v>
      </c>
      <c r="Z25" s="15" t="s">
        <v>85</v>
      </c>
      <c r="AA25" s="15" t="s">
        <v>86</v>
      </c>
      <c r="AB25" s="16" t="s">
        <v>47</v>
      </c>
    </row>
    <row r="26" s="2" customFormat="1" ht="118" customHeight="1" spans="1:28">
      <c r="A26" s="15">
        <v>7</v>
      </c>
      <c r="B26" s="18" t="s">
        <v>87</v>
      </c>
      <c r="C26" s="18" t="s">
        <v>88</v>
      </c>
      <c r="D26" s="18" t="s">
        <v>37</v>
      </c>
      <c r="E26" s="18" t="s">
        <v>80</v>
      </c>
      <c r="F26" s="17" t="s">
        <v>39</v>
      </c>
      <c r="G26" s="17" t="s">
        <v>89</v>
      </c>
      <c r="H26" s="17" t="s">
        <v>90</v>
      </c>
      <c r="I26" s="16" t="s">
        <v>73</v>
      </c>
      <c r="J26" s="18">
        <v>807.62</v>
      </c>
      <c r="K26" s="41">
        <f>L26+O26+P26+Q26+R26+S26+T26+U26+V26</f>
        <v>288</v>
      </c>
      <c r="L26" s="41">
        <f>M26+N26</f>
        <v>288</v>
      </c>
      <c r="M26" s="42">
        <v>288</v>
      </c>
      <c r="N26" s="42"/>
      <c r="O26" s="42"/>
      <c r="P26" s="42"/>
      <c r="Q26" s="42"/>
      <c r="R26" s="42"/>
      <c r="S26" s="42"/>
      <c r="T26" s="42"/>
      <c r="U26" s="42"/>
      <c r="V26" s="42"/>
      <c r="W26" s="49">
        <v>926</v>
      </c>
      <c r="X26" s="17" t="s">
        <v>91</v>
      </c>
      <c r="Y26" s="61" t="s">
        <v>92</v>
      </c>
      <c r="Z26" s="18" t="s">
        <v>93</v>
      </c>
      <c r="AA26" s="18" t="s">
        <v>94</v>
      </c>
      <c r="AB26" s="18" t="s">
        <v>95</v>
      </c>
    </row>
    <row r="27" s="2" customFormat="1" ht="116" customHeight="1" spans="1:28">
      <c r="A27" s="15">
        <v>8</v>
      </c>
      <c r="B27" s="15" t="s">
        <v>96</v>
      </c>
      <c r="C27" s="16" t="s">
        <v>97</v>
      </c>
      <c r="D27" s="15" t="s">
        <v>37</v>
      </c>
      <c r="E27" s="15" t="s">
        <v>98</v>
      </c>
      <c r="F27" s="15" t="s">
        <v>39</v>
      </c>
      <c r="G27" s="16" t="s">
        <v>99</v>
      </c>
      <c r="H27" s="16" t="s">
        <v>100</v>
      </c>
      <c r="I27" s="16" t="s">
        <v>73</v>
      </c>
      <c r="J27" s="15">
        <v>1000</v>
      </c>
      <c r="K27" s="41">
        <f t="shared" si="4"/>
        <v>385</v>
      </c>
      <c r="L27" s="41">
        <f t="shared" si="5"/>
        <v>385</v>
      </c>
      <c r="M27" s="43">
        <v>385</v>
      </c>
      <c r="N27" s="43"/>
      <c r="O27" s="43"/>
      <c r="P27" s="43"/>
      <c r="Q27" s="43"/>
      <c r="R27" s="43"/>
      <c r="S27" s="43"/>
      <c r="T27" s="43"/>
      <c r="U27" s="43"/>
      <c r="V27" s="43"/>
      <c r="W27" s="51">
        <v>2845</v>
      </c>
      <c r="X27" s="16" t="s">
        <v>101</v>
      </c>
      <c r="Y27" s="58" t="s">
        <v>102</v>
      </c>
      <c r="Z27" s="15" t="s">
        <v>103</v>
      </c>
      <c r="AA27" s="15" t="s">
        <v>104</v>
      </c>
      <c r="AB27" s="15" t="s">
        <v>47</v>
      </c>
    </row>
    <row r="28" s="2" customFormat="1" ht="123" customHeight="1" spans="1:28">
      <c r="A28" s="15">
        <v>9</v>
      </c>
      <c r="B28" s="15" t="s">
        <v>105</v>
      </c>
      <c r="C28" s="16" t="s">
        <v>106</v>
      </c>
      <c r="D28" s="15" t="s">
        <v>37</v>
      </c>
      <c r="E28" s="15" t="s">
        <v>107</v>
      </c>
      <c r="F28" s="15" t="s">
        <v>39</v>
      </c>
      <c r="G28" s="16" t="s">
        <v>108</v>
      </c>
      <c r="H28" s="16" t="s">
        <v>109</v>
      </c>
      <c r="I28" s="16" t="s">
        <v>73</v>
      </c>
      <c r="J28" s="41">
        <v>1000</v>
      </c>
      <c r="K28" s="41">
        <f t="shared" si="4"/>
        <v>300</v>
      </c>
      <c r="L28" s="41">
        <f t="shared" si="5"/>
        <v>300</v>
      </c>
      <c r="M28" s="43">
        <v>300</v>
      </c>
      <c r="N28" s="43"/>
      <c r="O28" s="43"/>
      <c r="P28" s="43"/>
      <c r="Q28" s="43"/>
      <c r="R28" s="43"/>
      <c r="S28" s="43"/>
      <c r="T28" s="43"/>
      <c r="U28" s="43"/>
      <c r="V28" s="43"/>
      <c r="W28" s="51">
        <v>2974</v>
      </c>
      <c r="X28" s="58" t="s">
        <v>110</v>
      </c>
      <c r="Y28" s="15" t="s">
        <v>111</v>
      </c>
      <c r="Z28" s="15" t="s">
        <v>93</v>
      </c>
      <c r="AA28" s="51" t="s">
        <v>112</v>
      </c>
      <c r="AB28" s="51" t="s">
        <v>47</v>
      </c>
    </row>
    <row r="29" s="2" customFormat="1" ht="99" customHeight="1" spans="1:28">
      <c r="A29" s="15">
        <v>10</v>
      </c>
      <c r="B29" s="15" t="s">
        <v>113</v>
      </c>
      <c r="C29" s="16" t="s">
        <v>114</v>
      </c>
      <c r="D29" s="15" t="s">
        <v>37</v>
      </c>
      <c r="E29" s="15" t="s">
        <v>80</v>
      </c>
      <c r="F29" s="15" t="s">
        <v>39</v>
      </c>
      <c r="G29" s="16" t="s">
        <v>115</v>
      </c>
      <c r="H29" s="16" t="s">
        <v>116</v>
      </c>
      <c r="I29" s="16" t="s">
        <v>73</v>
      </c>
      <c r="J29" s="41">
        <v>1000</v>
      </c>
      <c r="K29" s="41">
        <f t="shared" si="4"/>
        <v>300</v>
      </c>
      <c r="L29" s="41">
        <f t="shared" si="5"/>
        <v>300</v>
      </c>
      <c r="M29" s="43">
        <v>300</v>
      </c>
      <c r="N29" s="43"/>
      <c r="O29" s="43"/>
      <c r="P29" s="43"/>
      <c r="Q29" s="43"/>
      <c r="R29" s="43"/>
      <c r="S29" s="43"/>
      <c r="T29" s="43"/>
      <c r="U29" s="43"/>
      <c r="V29" s="43"/>
      <c r="W29" s="51">
        <v>3700</v>
      </c>
      <c r="X29" s="58" t="s">
        <v>117</v>
      </c>
      <c r="Y29" s="15" t="s">
        <v>118</v>
      </c>
      <c r="Z29" s="15" t="s">
        <v>119</v>
      </c>
      <c r="AA29" s="51" t="s">
        <v>120</v>
      </c>
      <c r="AB29" s="51" t="s">
        <v>47</v>
      </c>
    </row>
    <row r="30" s="2" customFormat="1" ht="112" customHeight="1" spans="1:28">
      <c r="A30" s="15">
        <v>11</v>
      </c>
      <c r="B30" s="15" t="s">
        <v>121</v>
      </c>
      <c r="C30" s="16" t="s">
        <v>122</v>
      </c>
      <c r="D30" s="15" t="s">
        <v>37</v>
      </c>
      <c r="E30" s="15" t="s">
        <v>80</v>
      </c>
      <c r="F30" s="15" t="s">
        <v>39</v>
      </c>
      <c r="G30" s="16" t="s">
        <v>123</v>
      </c>
      <c r="H30" s="16" t="s">
        <v>124</v>
      </c>
      <c r="I30" s="16" t="s">
        <v>73</v>
      </c>
      <c r="J30" s="41">
        <v>500</v>
      </c>
      <c r="K30" s="41">
        <f t="shared" si="4"/>
        <v>100</v>
      </c>
      <c r="L30" s="41">
        <f t="shared" si="5"/>
        <v>100</v>
      </c>
      <c r="M30" s="43">
        <v>100</v>
      </c>
      <c r="N30" s="43"/>
      <c r="O30" s="43"/>
      <c r="P30" s="43"/>
      <c r="Q30" s="43"/>
      <c r="R30" s="43"/>
      <c r="S30" s="43"/>
      <c r="T30" s="43"/>
      <c r="U30" s="43"/>
      <c r="V30" s="43"/>
      <c r="W30" s="51">
        <v>1616</v>
      </c>
      <c r="X30" s="58" t="s">
        <v>125</v>
      </c>
      <c r="Y30" s="15" t="s">
        <v>126</v>
      </c>
      <c r="Z30" s="15" t="s">
        <v>127</v>
      </c>
      <c r="AA30" s="51" t="s">
        <v>128</v>
      </c>
      <c r="AB30" s="51" t="s">
        <v>47</v>
      </c>
    </row>
    <row r="31" s="2" customFormat="1" ht="112" customHeight="1" spans="1:28">
      <c r="A31" s="15">
        <v>12</v>
      </c>
      <c r="B31" s="15" t="s">
        <v>129</v>
      </c>
      <c r="C31" s="16" t="s">
        <v>130</v>
      </c>
      <c r="D31" s="15" t="s">
        <v>37</v>
      </c>
      <c r="E31" s="15" t="s">
        <v>80</v>
      </c>
      <c r="F31" s="15" t="s">
        <v>39</v>
      </c>
      <c r="G31" s="16" t="s">
        <v>131</v>
      </c>
      <c r="H31" s="16" t="s">
        <v>132</v>
      </c>
      <c r="I31" s="16" t="s">
        <v>73</v>
      </c>
      <c r="J31" s="41">
        <v>500</v>
      </c>
      <c r="K31" s="41">
        <f t="shared" si="4"/>
        <v>100</v>
      </c>
      <c r="L31" s="41">
        <f t="shared" si="5"/>
        <v>100</v>
      </c>
      <c r="M31" s="43">
        <v>100</v>
      </c>
      <c r="N31" s="43"/>
      <c r="O31" s="43"/>
      <c r="P31" s="43"/>
      <c r="Q31" s="43"/>
      <c r="R31" s="43"/>
      <c r="S31" s="43"/>
      <c r="T31" s="43"/>
      <c r="U31" s="43"/>
      <c r="V31" s="43"/>
      <c r="W31" s="51">
        <v>1478</v>
      </c>
      <c r="X31" s="58" t="s">
        <v>125</v>
      </c>
      <c r="Y31" s="15" t="s">
        <v>133</v>
      </c>
      <c r="Z31" s="15" t="s">
        <v>127</v>
      </c>
      <c r="AA31" s="51" t="s">
        <v>128</v>
      </c>
      <c r="AB31" s="51" t="s">
        <v>47</v>
      </c>
    </row>
    <row r="32" s="2" customFormat="1" ht="144" customHeight="1" spans="1:28">
      <c r="A32" s="15">
        <v>13</v>
      </c>
      <c r="B32" s="15" t="s">
        <v>134</v>
      </c>
      <c r="C32" s="19" t="s">
        <v>135</v>
      </c>
      <c r="D32" s="18" t="s">
        <v>37</v>
      </c>
      <c r="E32" s="18" t="s">
        <v>38</v>
      </c>
      <c r="F32" s="18" t="s">
        <v>39</v>
      </c>
      <c r="G32" s="16" t="s">
        <v>136</v>
      </c>
      <c r="H32" s="16" t="s">
        <v>137</v>
      </c>
      <c r="I32" s="16" t="s">
        <v>138</v>
      </c>
      <c r="J32" s="18">
        <v>1</v>
      </c>
      <c r="K32" s="41">
        <f t="shared" si="4"/>
        <v>389</v>
      </c>
      <c r="L32" s="41">
        <f t="shared" si="5"/>
        <v>389</v>
      </c>
      <c r="M32" s="18">
        <v>389</v>
      </c>
      <c r="N32" s="44"/>
      <c r="O32" s="44"/>
      <c r="P32" s="44"/>
      <c r="Q32" s="44"/>
      <c r="R32" s="44"/>
      <c r="S32" s="44"/>
      <c r="T32" s="44"/>
      <c r="U32" s="44"/>
      <c r="V32" s="44"/>
      <c r="W32" s="18">
        <v>10</v>
      </c>
      <c r="X32" s="17" t="s">
        <v>139</v>
      </c>
      <c r="Y32" s="17" t="s">
        <v>140</v>
      </c>
      <c r="Z32" s="15" t="s">
        <v>141</v>
      </c>
      <c r="AA32" s="15" t="s">
        <v>142</v>
      </c>
      <c r="AB32" s="51" t="s">
        <v>47</v>
      </c>
    </row>
    <row r="33" s="2" customFormat="1" ht="144" customHeight="1" spans="1:28">
      <c r="A33" s="15">
        <v>14</v>
      </c>
      <c r="B33" s="15" t="s">
        <v>143</v>
      </c>
      <c r="C33" s="15" t="s">
        <v>144</v>
      </c>
      <c r="D33" s="15" t="s">
        <v>37</v>
      </c>
      <c r="E33" s="15" t="s">
        <v>38</v>
      </c>
      <c r="F33" s="15" t="s">
        <v>39</v>
      </c>
      <c r="G33" s="16" t="s">
        <v>145</v>
      </c>
      <c r="H33" s="20" t="s">
        <v>146</v>
      </c>
      <c r="I33" s="20" t="s">
        <v>42</v>
      </c>
      <c r="J33" s="45">
        <v>1805.8</v>
      </c>
      <c r="K33" s="41">
        <f t="shared" si="4"/>
        <v>397</v>
      </c>
      <c r="L33" s="41">
        <f t="shared" si="5"/>
        <v>397</v>
      </c>
      <c r="M33" s="41">
        <v>397</v>
      </c>
      <c r="N33" s="41"/>
      <c r="O33" s="41"/>
      <c r="P33" s="41"/>
      <c r="Q33" s="41"/>
      <c r="R33" s="41"/>
      <c r="S33" s="41"/>
      <c r="T33" s="41"/>
      <c r="U33" s="41"/>
      <c r="V33" s="41"/>
      <c r="W33" s="45">
        <v>8050</v>
      </c>
      <c r="X33" s="16" t="s">
        <v>147</v>
      </c>
      <c r="Y33" s="16" t="s">
        <v>140</v>
      </c>
      <c r="Z33" s="15" t="s">
        <v>141</v>
      </c>
      <c r="AA33" s="15" t="s">
        <v>142</v>
      </c>
      <c r="AB33" s="51" t="s">
        <v>47</v>
      </c>
    </row>
    <row r="34" s="2" customFormat="1" ht="144" customHeight="1" spans="1:28">
      <c r="A34" s="15">
        <v>15</v>
      </c>
      <c r="B34" s="18" t="s">
        <v>148</v>
      </c>
      <c r="C34" s="18" t="s">
        <v>149</v>
      </c>
      <c r="D34" s="18" t="s">
        <v>37</v>
      </c>
      <c r="E34" s="18" t="s">
        <v>38</v>
      </c>
      <c r="F34" s="18" t="s">
        <v>39</v>
      </c>
      <c r="G34" s="17" t="s">
        <v>150</v>
      </c>
      <c r="H34" s="17" t="s">
        <v>151</v>
      </c>
      <c r="I34" s="17" t="s">
        <v>152</v>
      </c>
      <c r="J34" s="18">
        <v>217</v>
      </c>
      <c r="K34" s="46">
        <f>L34+O34+P34+Q34+R34+S34+T34+U34+V34</f>
        <v>217</v>
      </c>
      <c r="L34" s="46">
        <f>M34+N34</f>
        <v>217</v>
      </c>
      <c r="M34" s="46">
        <v>217</v>
      </c>
      <c r="N34" s="46"/>
      <c r="O34" s="47"/>
      <c r="P34" s="47"/>
      <c r="Q34" s="47"/>
      <c r="R34" s="47"/>
      <c r="S34" s="47"/>
      <c r="T34" s="47"/>
      <c r="U34" s="47"/>
      <c r="V34" s="47"/>
      <c r="W34" s="49">
        <v>217</v>
      </c>
      <c r="X34" s="17" t="s">
        <v>153</v>
      </c>
      <c r="Y34" s="61" t="s">
        <v>154</v>
      </c>
      <c r="Z34" s="18" t="s">
        <v>119</v>
      </c>
      <c r="AA34" s="18" t="s">
        <v>120</v>
      </c>
      <c r="AB34" s="18" t="s">
        <v>95</v>
      </c>
    </row>
    <row r="35" s="2" customFormat="1" ht="144" customHeight="1" spans="1:28">
      <c r="A35" s="15">
        <v>16</v>
      </c>
      <c r="B35" s="18" t="s">
        <v>155</v>
      </c>
      <c r="C35" s="18" t="s">
        <v>156</v>
      </c>
      <c r="D35" s="18" t="s">
        <v>37</v>
      </c>
      <c r="E35" s="18" t="s">
        <v>157</v>
      </c>
      <c r="F35" s="18" t="s">
        <v>39</v>
      </c>
      <c r="G35" s="17" t="s">
        <v>158</v>
      </c>
      <c r="H35" s="17" t="s">
        <v>159</v>
      </c>
      <c r="I35" s="17" t="s">
        <v>73</v>
      </c>
      <c r="J35" s="18">
        <v>2324.84</v>
      </c>
      <c r="K35" s="48">
        <v>380</v>
      </c>
      <c r="L35" s="18">
        <v>380</v>
      </c>
      <c r="M35" s="18">
        <v>380</v>
      </c>
      <c r="N35" s="18"/>
      <c r="O35" s="18"/>
      <c r="P35" s="18"/>
      <c r="Q35" s="18"/>
      <c r="R35" s="18"/>
      <c r="S35" s="18"/>
      <c r="T35" s="18"/>
      <c r="U35" s="18"/>
      <c r="V35" s="18"/>
      <c r="W35" s="45">
        <v>20</v>
      </c>
      <c r="X35" s="58" t="s">
        <v>160</v>
      </c>
      <c r="Y35" s="58" t="s">
        <v>161</v>
      </c>
      <c r="Z35" s="41" t="s">
        <v>162</v>
      </c>
      <c r="AA35" s="41" t="s">
        <v>163</v>
      </c>
      <c r="AB35" s="18" t="s">
        <v>95</v>
      </c>
    </row>
    <row r="36" s="3" customFormat="1" ht="133" customHeight="1" spans="1:29">
      <c r="A36" s="15">
        <v>17</v>
      </c>
      <c r="B36" s="15" t="s">
        <v>164</v>
      </c>
      <c r="C36" s="18" t="s">
        <v>165</v>
      </c>
      <c r="D36" s="18" t="s">
        <v>37</v>
      </c>
      <c r="E36" s="18" t="s">
        <v>166</v>
      </c>
      <c r="F36" s="18" t="s">
        <v>39</v>
      </c>
      <c r="G36" s="17" t="s">
        <v>167</v>
      </c>
      <c r="H36" s="17" t="s">
        <v>168</v>
      </c>
      <c r="I36" s="17" t="s">
        <v>73</v>
      </c>
      <c r="J36" s="18">
        <v>1869</v>
      </c>
      <c r="K36" s="47">
        <v>350</v>
      </c>
      <c r="L36" s="47">
        <v>350</v>
      </c>
      <c r="M36" s="47">
        <v>350</v>
      </c>
      <c r="N36" s="18"/>
      <c r="O36" s="42"/>
      <c r="P36" s="42"/>
      <c r="Q36" s="42"/>
      <c r="R36" s="42"/>
      <c r="S36" s="42"/>
      <c r="T36" s="42"/>
      <c r="U36" s="42"/>
      <c r="V36" s="18"/>
      <c r="W36" s="49">
        <v>20</v>
      </c>
      <c r="X36" s="17" t="s">
        <v>169</v>
      </c>
      <c r="Y36" s="61" t="s">
        <v>170</v>
      </c>
      <c r="Z36" s="18" t="s">
        <v>171</v>
      </c>
      <c r="AA36" s="18" t="s">
        <v>172</v>
      </c>
      <c r="AB36" s="18" t="s">
        <v>95</v>
      </c>
      <c r="AC36" s="65"/>
    </row>
    <row r="37" s="3" customFormat="1" ht="133" customHeight="1" spans="1:29">
      <c r="A37" s="15">
        <v>18</v>
      </c>
      <c r="B37" s="15" t="s">
        <v>173</v>
      </c>
      <c r="C37" s="18" t="s">
        <v>174</v>
      </c>
      <c r="D37" s="18" t="s">
        <v>37</v>
      </c>
      <c r="E37" s="18" t="s">
        <v>166</v>
      </c>
      <c r="F37" s="18" t="s">
        <v>39</v>
      </c>
      <c r="G37" s="17" t="s">
        <v>167</v>
      </c>
      <c r="H37" s="17" t="s">
        <v>175</v>
      </c>
      <c r="I37" s="17" t="s">
        <v>138</v>
      </c>
      <c r="J37" s="18">
        <v>1</v>
      </c>
      <c r="K37" s="47">
        <v>350</v>
      </c>
      <c r="L37" s="47">
        <v>350</v>
      </c>
      <c r="M37" s="47">
        <v>350</v>
      </c>
      <c r="N37" s="18"/>
      <c r="O37" s="42"/>
      <c r="P37" s="42"/>
      <c r="Q37" s="42"/>
      <c r="R37" s="42"/>
      <c r="S37" s="42"/>
      <c r="T37" s="42"/>
      <c r="U37" s="42"/>
      <c r="V37" s="18"/>
      <c r="W37" s="49">
        <v>20</v>
      </c>
      <c r="X37" s="17" t="s">
        <v>176</v>
      </c>
      <c r="Y37" s="61" t="s">
        <v>177</v>
      </c>
      <c r="Z37" s="18" t="s">
        <v>171</v>
      </c>
      <c r="AA37" s="18" t="s">
        <v>172</v>
      </c>
      <c r="AB37" s="18" t="s">
        <v>95</v>
      </c>
      <c r="AC37" s="65"/>
    </row>
    <row r="38" s="2" customFormat="1" ht="133" customHeight="1" spans="1:28">
      <c r="A38" s="15">
        <v>19</v>
      </c>
      <c r="B38" s="15" t="s">
        <v>178</v>
      </c>
      <c r="C38" s="15" t="s">
        <v>179</v>
      </c>
      <c r="D38" s="15" t="s">
        <v>37</v>
      </c>
      <c r="E38" s="15" t="s">
        <v>38</v>
      </c>
      <c r="F38" s="15" t="s">
        <v>39</v>
      </c>
      <c r="G38" s="16" t="s">
        <v>180</v>
      </c>
      <c r="H38" s="16" t="s">
        <v>181</v>
      </c>
      <c r="I38" s="16" t="s">
        <v>152</v>
      </c>
      <c r="J38" s="15">
        <v>90</v>
      </c>
      <c r="K38" s="41">
        <f t="shared" ref="K38:K57" si="6">L38+T38+U38+V38</f>
        <v>250</v>
      </c>
      <c r="L38" s="41">
        <f t="shared" ref="L38:L57" si="7">M38+N38+O38+P38+Q38+R38+S38</f>
        <v>250</v>
      </c>
      <c r="M38" s="41">
        <v>250</v>
      </c>
      <c r="N38" s="41"/>
      <c r="O38" s="41"/>
      <c r="P38" s="41"/>
      <c r="Q38" s="58"/>
      <c r="R38" s="58"/>
      <c r="S38" s="58"/>
      <c r="T38" s="58"/>
      <c r="U38" s="58"/>
      <c r="V38" s="41"/>
      <c r="W38" s="45">
        <v>20</v>
      </c>
      <c r="X38" s="16" t="s">
        <v>182</v>
      </c>
      <c r="Y38" s="58" t="s">
        <v>183</v>
      </c>
      <c r="Z38" s="15" t="s">
        <v>103</v>
      </c>
      <c r="AA38" s="15" t="s">
        <v>104</v>
      </c>
      <c r="AB38" s="51" t="s">
        <v>47</v>
      </c>
    </row>
    <row r="39" s="2" customFormat="1" ht="133" customHeight="1" spans="1:28">
      <c r="A39" s="15">
        <v>20</v>
      </c>
      <c r="B39" s="15" t="s">
        <v>184</v>
      </c>
      <c r="C39" s="15" t="s">
        <v>185</v>
      </c>
      <c r="D39" s="15" t="s">
        <v>37</v>
      </c>
      <c r="E39" s="15" t="s">
        <v>186</v>
      </c>
      <c r="F39" s="15" t="s">
        <v>39</v>
      </c>
      <c r="G39" s="16" t="s">
        <v>187</v>
      </c>
      <c r="H39" s="20" t="s">
        <v>188</v>
      </c>
      <c r="I39" s="20" t="s">
        <v>138</v>
      </c>
      <c r="J39" s="45">
        <v>1</v>
      </c>
      <c r="K39" s="41">
        <f t="shared" si="6"/>
        <v>900</v>
      </c>
      <c r="L39" s="41">
        <f t="shared" si="7"/>
        <v>900</v>
      </c>
      <c r="M39" s="41">
        <v>900</v>
      </c>
      <c r="N39" s="41"/>
      <c r="O39" s="41"/>
      <c r="P39" s="41"/>
      <c r="Q39" s="41"/>
      <c r="R39" s="41"/>
      <c r="S39" s="41"/>
      <c r="T39" s="41"/>
      <c r="U39" s="41"/>
      <c r="V39" s="41"/>
      <c r="W39" s="45">
        <v>50</v>
      </c>
      <c r="X39" s="16" t="s">
        <v>189</v>
      </c>
      <c r="Y39" s="58" t="s">
        <v>190</v>
      </c>
      <c r="Z39" s="15" t="s">
        <v>191</v>
      </c>
      <c r="AA39" s="15" t="s">
        <v>192</v>
      </c>
      <c r="AB39" s="51" t="s">
        <v>47</v>
      </c>
    </row>
    <row r="40" s="2" customFormat="1" ht="133" customHeight="1" spans="1:28">
      <c r="A40" s="15">
        <v>21</v>
      </c>
      <c r="B40" s="18" t="s">
        <v>193</v>
      </c>
      <c r="C40" s="18" t="s">
        <v>194</v>
      </c>
      <c r="D40" s="18" t="s">
        <v>37</v>
      </c>
      <c r="E40" s="18" t="s">
        <v>186</v>
      </c>
      <c r="F40" s="18" t="s">
        <v>39</v>
      </c>
      <c r="G40" s="17" t="s">
        <v>180</v>
      </c>
      <c r="H40" s="21" t="s">
        <v>195</v>
      </c>
      <c r="I40" s="20" t="s">
        <v>138</v>
      </c>
      <c r="J40" s="45">
        <v>1</v>
      </c>
      <c r="K40" s="46">
        <f>L40+O40+P40+Q40+R40+S40+T40+U40+V40</f>
        <v>389</v>
      </c>
      <c r="L40" s="46">
        <f>M40+N40</f>
        <v>389</v>
      </c>
      <c r="M40" s="46">
        <v>389</v>
      </c>
      <c r="N40" s="46"/>
      <c r="O40" s="47"/>
      <c r="P40" s="47"/>
      <c r="Q40" s="47"/>
      <c r="R40" s="47"/>
      <c r="S40" s="47"/>
      <c r="T40" s="47"/>
      <c r="U40" s="47"/>
      <c r="V40" s="47"/>
      <c r="W40" s="49">
        <v>20</v>
      </c>
      <c r="X40" s="17" t="s">
        <v>189</v>
      </c>
      <c r="Y40" s="61" t="s">
        <v>190</v>
      </c>
      <c r="Z40" s="18" t="s">
        <v>191</v>
      </c>
      <c r="AA40" s="18" t="s">
        <v>192</v>
      </c>
      <c r="AB40" s="18" t="s">
        <v>95</v>
      </c>
    </row>
    <row r="41" s="2" customFormat="1" ht="121" customHeight="1" spans="1:28">
      <c r="A41" s="15">
        <v>22</v>
      </c>
      <c r="B41" s="15" t="s">
        <v>196</v>
      </c>
      <c r="C41" s="15" t="s">
        <v>197</v>
      </c>
      <c r="D41" s="15" t="s">
        <v>37</v>
      </c>
      <c r="E41" s="15" t="s">
        <v>166</v>
      </c>
      <c r="F41" s="15" t="s">
        <v>39</v>
      </c>
      <c r="G41" s="16" t="s">
        <v>198</v>
      </c>
      <c r="H41" s="20" t="s">
        <v>199</v>
      </c>
      <c r="I41" s="18" t="s">
        <v>73</v>
      </c>
      <c r="J41" s="18">
        <v>16000</v>
      </c>
      <c r="K41" s="20">
        <v>360</v>
      </c>
      <c r="L41" s="20">
        <v>360</v>
      </c>
      <c r="M41" s="41">
        <v>360</v>
      </c>
      <c r="N41" s="41"/>
      <c r="O41" s="41"/>
      <c r="P41" s="41"/>
      <c r="Q41" s="41"/>
      <c r="R41" s="41"/>
      <c r="S41" s="41"/>
      <c r="T41" s="41"/>
      <c r="U41" s="41"/>
      <c r="V41" s="41"/>
      <c r="W41" s="45">
        <v>20</v>
      </c>
      <c r="X41" s="41" t="s">
        <v>200</v>
      </c>
      <c r="Y41" s="45" t="s">
        <v>201</v>
      </c>
      <c r="Z41" s="45" t="s">
        <v>93</v>
      </c>
      <c r="AA41" s="16" t="s">
        <v>112</v>
      </c>
      <c r="AB41" s="51" t="s">
        <v>47</v>
      </c>
    </row>
    <row r="42" s="2" customFormat="1" ht="177" customHeight="1" spans="1:28">
      <c r="A42" s="15">
        <v>23</v>
      </c>
      <c r="B42" s="15" t="s">
        <v>202</v>
      </c>
      <c r="C42" s="18" t="s">
        <v>203</v>
      </c>
      <c r="D42" s="18" t="s">
        <v>37</v>
      </c>
      <c r="E42" s="18" t="s">
        <v>166</v>
      </c>
      <c r="F42" s="18" t="s">
        <v>39</v>
      </c>
      <c r="G42" s="17" t="s">
        <v>204</v>
      </c>
      <c r="H42" s="21" t="s">
        <v>205</v>
      </c>
      <c r="I42" s="21" t="s">
        <v>206</v>
      </c>
      <c r="J42" s="49">
        <v>10.53</v>
      </c>
      <c r="K42" s="41">
        <f t="shared" si="6"/>
        <v>1100</v>
      </c>
      <c r="L42" s="41">
        <f t="shared" si="7"/>
        <v>1100</v>
      </c>
      <c r="M42" s="47">
        <v>1100</v>
      </c>
      <c r="N42" s="47"/>
      <c r="O42" s="50"/>
      <c r="P42" s="50"/>
      <c r="Q42" s="50"/>
      <c r="R42" s="50"/>
      <c r="S42" s="50"/>
      <c r="T42" s="50"/>
      <c r="U42" s="50"/>
      <c r="V42" s="50"/>
      <c r="W42" s="49">
        <v>50</v>
      </c>
      <c r="X42" s="17" t="s">
        <v>207</v>
      </c>
      <c r="Y42" s="61" t="s">
        <v>208</v>
      </c>
      <c r="Z42" s="18" t="s">
        <v>209</v>
      </c>
      <c r="AA42" s="18" t="s">
        <v>210</v>
      </c>
      <c r="AB42" s="51" t="s">
        <v>47</v>
      </c>
    </row>
    <row r="43" s="2" customFormat="1" ht="178" customHeight="1" spans="1:28">
      <c r="A43" s="15">
        <v>24</v>
      </c>
      <c r="B43" s="15" t="s">
        <v>211</v>
      </c>
      <c r="C43" s="18" t="s">
        <v>212</v>
      </c>
      <c r="D43" s="18" t="s">
        <v>37</v>
      </c>
      <c r="E43" s="18" t="s">
        <v>166</v>
      </c>
      <c r="F43" s="18" t="s">
        <v>39</v>
      </c>
      <c r="G43" s="17" t="s">
        <v>213</v>
      </c>
      <c r="H43" s="21" t="s">
        <v>214</v>
      </c>
      <c r="I43" s="21" t="s">
        <v>206</v>
      </c>
      <c r="J43" s="49">
        <v>11.873</v>
      </c>
      <c r="K43" s="41">
        <f t="shared" si="6"/>
        <v>1300</v>
      </c>
      <c r="L43" s="41">
        <f t="shared" si="7"/>
        <v>1300</v>
      </c>
      <c r="M43" s="47">
        <v>1300</v>
      </c>
      <c r="N43" s="47"/>
      <c r="O43" s="50"/>
      <c r="P43" s="50"/>
      <c r="Q43" s="50"/>
      <c r="R43" s="50"/>
      <c r="S43" s="50"/>
      <c r="T43" s="50"/>
      <c r="U43" s="50"/>
      <c r="V43" s="50"/>
      <c r="W43" s="49">
        <v>200</v>
      </c>
      <c r="X43" s="17" t="s">
        <v>215</v>
      </c>
      <c r="Y43" s="61" t="s">
        <v>208</v>
      </c>
      <c r="Z43" s="18" t="s">
        <v>209</v>
      </c>
      <c r="AA43" s="18" t="s">
        <v>210</v>
      </c>
      <c r="AB43" s="51" t="s">
        <v>47</v>
      </c>
    </row>
    <row r="44" s="2" customFormat="1" ht="168" customHeight="1" spans="1:28">
      <c r="A44" s="15">
        <v>25</v>
      </c>
      <c r="B44" s="15" t="s">
        <v>216</v>
      </c>
      <c r="C44" s="18" t="s">
        <v>217</v>
      </c>
      <c r="D44" s="18" t="s">
        <v>37</v>
      </c>
      <c r="E44" s="18" t="s">
        <v>166</v>
      </c>
      <c r="F44" s="18" t="s">
        <v>39</v>
      </c>
      <c r="G44" s="17" t="s">
        <v>218</v>
      </c>
      <c r="H44" s="17" t="s">
        <v>219</v>
      </c>
      <c r="I44" s="21" t="s">
        <v>206</v>
      </c>
      <c r="J44" s="18">
        <v>11.363</v>
      </c>
      <c r="K44" s="41">
        <f t="shared" si="6"/>
        <v>1350</v>
      </c>
      <c r="L44" s="41">
        <f t="shared" si="7"/>
        <v>1350</v>
      </c>
      <c r="M44" s="49">
        <v>1350</v>
      </c>
      <c r="N44" s="47"/>
      <c r="O44" s="50"/>
      <c r="P44" s="50"/>
      <c r="Q44" s="50"/>
      <c r="R44" s="50"/>
      <c r="S44" s="50"/>
      <c r="T44" s="50"/>
      <c r="U44" s="50"/>
      <c r="V44" s="50"/>
      <c r="W44" s="49">
        <v>150</v>
      </c>
      <c r="X44" s="17" t="s">
        <v>220</v>
      </c>
      <c r="Y44" s="61" t="s">
        <v>208</v>
      </c>
      <c r="Z44" s="18" t="s">
        <v>209</v>
      </c>
      <c r="AA44" s="18" t="s">
        <v>210</v>
      </c>
      <c r="AB44" s="51" t="s">
        <v>47</v>
      </c>
    </row>
    <row r="45" s="2" customFormat="1" ht="155" customHeight="1" spans="1:28">
      <c r="A45" s="15">
        <v>26</v>
      </c>
      <c r="B45" s="15" t="s">
        <v>221</v>
      </c>
      <c r="C45" s="18" t="s">
        <v>222</v>
      </c>
      <c r="D45" s="18" t="s">
        <v>37</v>
      </c>
      <c r="E45" s="18" t="s">
        <v>166</v>
      </c>
      <c r="F45" s="18" t="s">
        <v>39</v>
      </c>
      <c r="G45" s="17" t="s">
        <v>223</v>
      </c>
      <c r="H45" s="17" t="s">
        <v>224</v>
      </c>
      <c r="I45" s="21" t="s">
        <v>206</v>
      </c>
      <c r="J45" s="18">
        <v>16.352</v>
      </c>
      <c r="K45" s="41">
        <f t="shared" si="6"/>
        <v>1900</v>
      </c>
      <c r="L45" s="41">
        <f t="shared" si="7"/>
        <v>1900</v>
      </c>
      <c r="M45" s="47">
        <v>1900</v>
      </c>
      <c r="N45" s="47"/>
      <c r="O45" s="50"/>
      <c r="P45" s="50"/>
      <c r="Q45" s="50"/>
      <c r="R45" s="50"/>
      <c r="S45" s="50"/>
      <c r="T45" s="50"/>
      <c r="U45" s="50"/>
      <c r="V45" s="50"/>
      <c r="W45" s="49">
        <v>70</v>
      </c>
      <c r="X45" s="17" t="s">
        <v>225</v>
      </c>
      <c r="Y45" s="61" t="s">
        <v>208</v>
      </c>
      <c r="Z45" s="18" t="s">
        <v>209</v>
      </c>
      <c r="AA45" s="18" t="s">
        <v>210</v>
      </c>
      <c r="AB45" s="51" t="s">
        <v>47</v>
      </c>
    </row>
    <row r="46" s="2" customFormat="1" ht="153" customHeight="1" spans="1:28">
      <c r="A46" s="15">
        <v>27</v>
      </c>
      <c r="B46" s="15" t="s">
        <v>226</v>
      </c>
      <c r="C46" s="18" t="s">
        <v>227</v>
      </c>
      <c r="D46" s="18" t="s">
        <v>37</v>
      </c>
      <c r="E46" s="18" t="s">
        <v>166</v>
      </c>
      <c r="F46" s="18" t="s">
        <v>39</v>
      </c>
      <c r="G46" s="17" t="s">
        <v>228</v>
      </c>
      <c r="H46" s="21" t="s">
        <v>229</v>
      </c>
      <c r="I46" s="21" t="s">
        <v>206</v>
      </c>
      <c r="J46" s="49">
        <v>8.171</v>
      </c>
      <c r="K46" s="41">
        <f t="shared" si="6"/>
        <v>764</v>
      </c>
      <c r="L46" s="41">
        <f t="shared" si="7"/>
        <v>764</v>
      </c>
      <c r="M46" s="47">
        <v>764</v>
      </c>
      <c r="N46" s="47"/>
      <c r="O46" s="50"/>
      <c r="P46" s="50"/>
      <c r="Q46" s="50"/>
      <c r="R46" s="50"/>
      <c r="S46" s="50"/>
      <c r="T46" s="50"/>
      <c r="U46" s="50"/>
      <c r="V46" s="50"/>
      <c r="W46" s="49">
        <v>100</v>
      </c>
      <c r="X46" s="17" t="s">
        <v>230</v>
      </c>
      <c r="Y46" s="61" t="s">
        <v>208</v>
      </c>
      <c r="Z46" s="18" t="s">
        <v>209</v>
      </c>
      <c r="AA46" s="18" t="s">
        <v>210</v>
      </c>
      <c r="AB46" s="51" t="s">
        <v>47</v>
      </c>
    </row>
    <row r="47" s="2" customFormat="1" ht="155" customHeight="1" spans="1:28">
      <c r="A47" s="15">
        <v>28</v>
      </c>
      <c r="B47" s="15" t="s">
        <v>231</v>
      </c>
      <c r="C47" s="18" t="s">
        <v>232</v>
      </c>
      <c r="D47" s="18" t="s">
        <v>37</v>
      </c>
      <c r="E47" s="18" t="s">
        <v>166</v>
      </c>
      <c r="F47" s="18" t="s">
        <v>39</v>
      </c>
      <c r="G47" s="17" t="s">
        <v>233</v>
      </c>
      <c r="H47" s="21" t="s">
        <v>234</v>
      </c>
      <c r="I47" s="21" t="s">
        <v>206</v>
      </c>
      <c r="J47" s="49">
        <v>6.253</v>
      </c>
      <c r="K47" s="41">
        <f t="shared" si="6"/>
        <v>748</v>
      </c>
      <c r="L47" s="41">
        <f t="shared" si="7"/>
        <v>748</v>
      </c>
      <c r="M47" s="47">
        <v>748</v>
      </c>
      <c r="N47" s="47"/>
      <c r="O47" s="50"/>
      <c r="P47" s="50"/>
      <c r="Q47" s="50"/>
      <c r="R47" s="50"/>
      <c r="S47" s="50"/>
      <c r="T47" s="50"/>
      <c r="U47" s="50"/>
      <c r="V47" s="50"/>
      <c r="W47" s="49">
        <v>95</v>
      </c>
      <c r="X47" s="17" t="s">
        <v>235</v>
      </c>
      <c r="Y47" s="61" t="s">
        <v>208</v>
      </c>
      <c r="Z47" s="18" t="s">
        <v>209</v>
      </c>
      <c r="AA47" s="18" t="s">
        <v>210</v>
      </c>
      <c r="AB47" s="51" t="s">
        <v>47</v>
      </c>
    </row>
    <row r="48" s="2" customFormat="1" ht="151" customHeight="1" spans="1:28">
      <c r="A48" s="15">
        <v>29</v>
      </c>
      <c r="B48" s="15" t="s">
        <v>236</v>
      </c>
      <c r="C48" s="18" t="s">
        <v>237</v>
      </c>
      <c r="D48" s="18" t="s">
        <v>37</v>
      </c>
      <c r="E48" s="18" t="s">
        <v>166</v>
      </c>
      <c r="F48" s="18" t="s">
        <v>39</v>
      </c>
      <c r="G48" s="17" t="s">
        <v>238</v>
      </c>
      <c r="H48" s="17" t="s">
        <v>239</v>
      </c>
      <c r="I48" s="21" t="s">
        <v>206</v>
      </c>
      <c r="J48" s="18">
        <v>9.024</v>
      </c>
      <c r="K48" s="41">
        <f t="shared" si="6"/>
        <v>1090</v>
      </c>
      <c r="L48" s="41">
        <f t="shared" si="7"/>
        <v>1090</v>
      </c>
      <c r="M48" s="47">
        <v>1090</v>
      </c>
      <c r="N48" s="47"/>
      <c r="O48" s="50"/>
      <c r="P48" s="50"/>
      <c r="Q48" s="50"/>
      <c r="R48" s="50"/>
      <c r="S48" s="50"/>
      <c r="T48" s="50"/>
      <c r="U48" s="50"/>
      <c r="V48" s="50"/>
      <c r="W48" s="49">
        <v>90</v>
      </c>
      <c r="X48" s="17" t="s">
        <v>240</v>
      </c>
      <c r="Y48" s="61" t="s">
        <v>208</v>
      </c>
      <c r="Z48" s="18" t="s">
        <v>209</v>
      </c>
      <c r="AA48" s="18" t="s">
        <v>210</v>
      </c>
      <c r="AB48" s="51" t="s">
        <v>47</v>
      </c>
    </row>
    <row r="49" s="2" customFormat="1" ht="179" customHeight="1" spans="1:28">
      <c r="A49" s="15">
        <v>30</v>
      </c>
      <c r="B49" s="15" t="s">
        <v>241</v>
      </c>
      <c r="C49" s="18" t="s">
        <v>242</v>
      </c>
      <c r="D49" s="18" t="s">
        <v>37</v>
      </c>
      <c r="E49" s="18" t="s">
        <v>166</v>
      </c>
      <c r="F49" s="18" t="s">
        <v>39</v>
      </c>
      <c r="G49" s="17" t="s">
        <v>243</v>
      </c>
      <c r="H49" s="21" t="s">
        <v>244</v>
      </c>
      <c r="I49" s="21" t="s">
        <v>206</v>
      </c>
      <c r="J49" s="49">
        <v>10.515</v>
      </c>
      <c r="K49" s="41">
        <f t="shared" si="6"/>
        <v>1180</v>
      </c>
      <c r="L49" s="41">
        <f t="shared" si="7"/>
        <v>1180</v>
      </c>
      <c r="M49" s="47">
        <v>1180</v>
      </c>
      <c r="N49" s="47"/>
      <c r="O49" s="50"/>
      <c r="P49" s="50"/>
      <c r="Q49" s="50"/>
      <c r="R49" s="50"/>
      <c r="S49" s="50"/>
      <c r="T49" s="50"/>
      <c r="U49" s="50"/>
      <c r="V49" s="50"/>
      <c r="W49" s="49">
        <v>80</v>
      </c>
      <c r="X49" s="17" t="s">
        <v>245</v>
      </c>
      <c r="Y49" s="61" t="s">
        <v>208</v>
      </c>
      <c r="Z49" s="18" t="s">
        <v>209</v>
      </c>
      <c r="AA49" s="18" t="s">
        <v>210</v>
      </c>
      <c r="AB49" s="51" t="s">
        <v>47</v>
      </c>
    </row>
    <row r="50" s="2" customFormat="1" ht="191" customHeight="1" spans="1:28">
      <c r="A50" s="15">
        <v>31</v>
      </c>
      <c r="B50" s="15" t="s">
        <v>246</v>
      </c>
      <c r="C50" s="18" t="s">
        <v>247</v>
      </c>
      <c r="D50" s="18" t="s">
        <v>37</v>
      </c>
      <c r="E50" s="18" t="s">
        <v>166</v>
      </c>
      <c r="F50" s="18" t="s">
        <v>39</v>
      </c>
      <c r="G50" s="17" t="s">
        <v>248</v>
      </c>
      <c r="H50" s="21" t="s">
        <v>249</v>
      </c>
      <c r="I50" s="21" t="s">
        <v>206</v>
      </c>
      <c r="J50" s="49">
        <v>24.284</v>
      </c>
      <c r="K50" s="41">
        <f t="shared" si="6"/>
        <v>2720</v>
      </c>
      <c r="L50" s="41">
        <f t="shared" si="7"/>
        <v>2720</v>
      </c>
      <c r="M50" s="47">
        <v>2720</v>
      </c>
      <c r="N50" s="47"/>
      <c r="O50" s="50"/>
      <c r="P50" s="50"/>
      <c r="Q50" s="50"/>
      <c r="R50" s="50"/>
      <c r="S50" s="50"/>
      <c r="T50" s="50"/>
      <c r="U50" s="59"/>
      <c r="V50" s="59"/>
      <c r="W50" s="49">
        <v>200</v>
      </c>
      <c r="X50" s="17" t="s">
        <v>250</v>
      </c>
      <c r="Y50" s="61" t="s">
        <v>208</v>
      </c>
      <c r="Z50" s="18" t="s">
        <v>209</v>
      </c>
      <c r="AA50" s="18" t="s">
        <v>210</v>
      </c>
      <c r="AB50" s="51" t="s">
        <v>47</v>
      </c>
    </row>
    <row r="51" s="2" customFormat="1" ht="163" customHeight="1" spans="1:28">
      <c r="A51" s="15">
        <v>32</v>
      </c>
      <c r="B51" s="15" t="s">
        <v>251</v>
      </c>
      <c r="C51" s="18" t="s">
        <v>252</v>
      </c>
      <c r="D51" s="18" t="s">
        <v>37</v>
      </c>
      <c r="E51" s="18" t="s">
        <v>166</v>
      </c>
      <c r="F51" s="18" t="s">
        <v>39</v>
      </c>
      <c r="G51" s="17" t="s">
        <v>253</v>
      </c>
      <c r="H51" s="21" t="s">
        <v>254</v>
      </c>
      <c r="I51" s="21" t="s">
        <v>206</v>
      </c>
      <c r="J51" s="49">
        <v>8.958</v>
      </c>
      <c r="K51" s="41">
        <f t="shared" si="6"/>
        <v>1141</v>
      </c>
      <c r="L51" s="41">
        <f t="shared" si="7"/>
        <v>1141</v>
      </c>
      <c r="M51" s="47">
        <v>1141</v>
      </c>
      <c r="N51" s="47"/>
      <c r="O51" s="50"/>
      <c r="P51" s="50"/>
      <c r="Q51" s="50"/>
      <c r="R51" s="50"/>
      <c r="S51" s="50"/>
      <c r="T51" s="50"/>
      <c r="U51" s="59"/>
      <c r="V51" s="59"/>
      <c r="W51" s="49">
        <v>100</v>
      </c>
      <c r="X51" s="17" t="s">
        <v>255</v>
      </c>
      <c r="Y51" s="61" t="s">
        <v>208</v>
      </c>
      <c r="Z51" s="18" t="s">
        <v>209</v>
      </c>
      <c r="AA51" s="18" t="s">
        <v>210</v>
      </c>
      <c r="AB51" s="51" t="s">
        <v>47</v>
      </c>
    </row>
    <row r="52" s="2" customFormat="1" ht="180" customHeight="1" spans="1:28">
      <c r="A52" s="15">
        <v>33</v>
      </c>
      <c r="B52" s="15" t="s">
        <v>256</v>
      </c>
      <c r="C52" s="18" t="s">
        <v>257</v>
      </c>
      <c r="D52" s="18" t="s">
        <v>37</v>
      </c>
      <c r="E52" s="18" t="s">
        <v>166</v>
      </c>
      <c r="F52" s="18" t="s">
        <v>39</v>
      </c>
      <c r="G52" s="17" t="s">
        <v>258</v>
      </c>
      <c r="H52" s="17" t="s">
        <v>259</v>
      </c>
      <c r="I52" s="21" t="s">
        <v>206</v>
      </c>
      <c r="J52" s="18">
        <v>11.7</v>
      </c>
      <c r="K52" s="41">
        <f t="shared" si="6"/>
        <v>1955</v>
      </c>
      <c r="L52" s="41">
        <f t="shared" si="7"/>
        <v>1955</v>
      </c>
      <c r="M52" s="47">
        <v>1955</v>
      </c>
      <c r="N52" s="47"/>
      <c r="O52" s="50"/>
      <c r="P52" s="50"/>
      <c r="Q52" s="50"/>
      <c r="R52" s="50"/>
      <c r="S52" s="50"/>
      <c r="T52" s="50"/>
      <c r="U52" s="59"/>
      <c r="V52" s="59"/>
      <c r="W52" s="49">
        <v>50</v>
      </c>
      <c r="X52" s="17" t="s">
        <v>260</v>
      </c>
      <c r="Y52" s="61" t="s">
        <v>208</v>
      </c>
      <c r="Z52" s="18" t="s">
        <v>209</v>
      </c>
      <c r="AA52" s="18" t="s">
        <v>210</v>
      </c>
      <c r="AB52" s="51" t="s">
        <v>47</v>
      </c>
    </row>
    <row r="53" s="2" customFormat="1" ht="163" customHeight="1" spans="1:28">
      <c r="A53" s="15">
        <v>34</v>
      </c>
      <c r="B53" s="15" t="s">
        <v>261</v>
      </c>
      <c r="C53" s="18" t="s">
        <v>262</v>
      </c>
      <c r="D53" s="18" t="s">
        <v>37</v>
      </c>
      <c r="E53" s="18" t="s">
        <v>166</v>
      </c>
      <c r="F53" s="18" t="s">
        <v>39</v>
      </c>
      <c r="G53" s="17" t="s">
        <v>263</v>
      </c>
      <c r="H53" s="17" t="s">
        <v>264</v>
      </c>
      <c r="I53" s="21" t="s">
        <v>206</v>
      </c>
      <c r="J53" s="18">
        <v>10.986</v>
      </c>
      <c r="K53" s="41">
        <f t="shared" si="6"/>
        <v>2030</v>
      </c>
      <c r="L53" s="41">
        <f t="shared" si="7"/>
        <v>2030</v>
      </c>
      <c r="M53" s="47">
        <v>2030</v>
      </c>
      <c r="N53" s="47"/>
      <c r="O53" s="50"/>
      <c r="P53" s="50"/>
      <c r="Q53" s="50"/>
      <c r="R53" s="50"/>
      <c r="S53" s="50"/>
      <c r="T53" s="50"/>
      <c r="U53" s="59"/>
      <c r="V53" s="59"/>
      <c r="W53" s="49">
        <v>50</v>
      </c>
      <c r="X53" s="17" t="s">
        <v>265</v>
      </c>
      <c r="Y53" s="61" t="s">
        <v>208</v>
      </c>
      <c r="Z53" s="18" t="s">
        <v>209</v>
      </c>
      <c r="AA53" s="18" t="s">
        <v>210</v>
      </c>
      <c r="AB53" s="51" t="s">
        <v>47</v>
      </c>
    </row>
    <row r="54" s="2" customFormat="1" ht="163" customHeight="1" spans="1:28">
      <c r="A54" s="15">
        <v>35</v>
      </c>
      <c r="B54" s="15" t="s">
        <v>266</v>
      </c>
      <c r="C54" s="18" t="s">
        <v>267</v>
      </c>
      <c r="D54" s="18" t="s">
        <v>37</v>
      </c>
      <c r="E54" s="18" t="s">
        <v>166</v>
      </c>
      <c r="F54" s="18" t="s">
        <v>39</v>
      </c>
      <c r="G54" s="17" t="s">
        <v>268</v>
      </c>
      <c r="H54" s="21" t="s">
        <v>269</v>
      </c>
      <c r="I54" s="21" t="s">
        <v>206</v>
      </c>
      <c r="J54" s="49">
        <v>8.415</v>
      </c>
      <c r="K54" s="41">
        <f t="shared" si="6"/>
        <v>1095</v>
      </c>
      <c r="L54" s="41">
        <f t="shared" si="7"/>
        <v>1095</v>
      </c>
      <c r="M54" s="47">
        <v>1095</v>
      </c>
      <c r="N54" s="47"/>
      <c r="O54" s="50"/>
      <c r="P54" s="50"/>
      <c r="Q54" s="50"/>
      <c r="R54" s="50"/>
      <c r="S54" s="50"/>
      <c r="T54" s="50"/>
      <c r="U54" s="50"/>
      <c r="V54" s="50"/>
      <c r="W54" s="49">
        <v>80</v>
      </c>
      <c r="X54" s="17" t="s">
        <v>270</v>
      </c>
      <c r="Y54" s="61" t="s">
        <v>208</v>
      </c>
      <c r="Z54" s="18" t="s">
        <v>209</v>
      </c>
      <c r="AA54" s="18" t="s">
        <v>210</v>
      </c>
      <c r="AB54" s="51" t="s">
        <v>47</v>
      </c>
    </row>
    <row r="55" s="2" customFormat="1" ht="163" customHeight="1" spans="1:28">
      <c r="A55" s="15">
        <v>36</v>
      </c>
      <c r="B55" s="15" t="s">
        <v>271</v>
      </c>
      <c r="C55" s="18" t="s">
        <v>272</v>
      </c>
      <c r="D55" s="18" t="s">
        <v>37</v>
      </c>
      <c r="E55" s="18" t="s">
        <v>166</v>
      </c>
      <c r="F55" s="18" t="s">
        <v>39</v>
      </c>
      <c r="G55" s="17" t="s">
        <v>273</v>
      </c>
      <c r="H55" s="21" t="s">
        <v>274</v>
      </c>
      <c r="I55" s="21" t="s">
        <v>206</v>
      </c>
      <c r="J55" s="49">
        <v>3.409</v>
      </c>
      <c r="K55" s="41">
        <f t="shared" si="6"/>
        <v>460</v>
      </c>
      <c r="L55" s="41">
        <f t="shared" si="7"/>
        <v>460</v>
      </c>
      <c r="M55" s="49">
        <v>460</v>
      </c>
      <c r="N55" s="47"/>
      <c r="O55" s="50"/>
      <c r="P55" s="50"/>
      <c r="Q55" s="50"/>
      <c r="R55" s="50"/>
      <c r="S55" s="50"/>
      <c r="T55" s="50"/>
      <c r="U55" s="50"/>
      <c r="V55" s="50"/>
      <c r="W55" s="49">
        <v>50</v>
      </c>
      <c r="X55" s="17" t="s">
        <v>275</v>
      </c>
      <c r="Y55" s="61" t="s">
        <v>208</v>
      </c>
      <c r="Z55" s="18" t="s">
        <v>209</v>
      </c>
      <c r="AA55" s="18" t="s">
        <v>210</v>
      </c>
      <c r="AB55" s="51" t="s">
        <v>47</v>
      </c>
    </row>
    <row r="56" s="2" customFormat="1" ht="163" customHeight="1" spans="1:28">
      <c r="A56" s="15">
        <v>37</v>
      </c>
      <c r="B56" s="15" t="s">
        <v>276</v>
      </c>
      <c r="C56" s="22" t="s">
        <v>277</v>
      </c>
      <c r="D56" s="15" t="s">
        <v>37</v>
      </c>
      <c r="E56" s="15" t="s">
        <v>166</v>
      </c>
      <c r="F56" s="15" t="s">
        <v>39</v>
      </c>
      <c r="G56" s="16" t="s">
        <v>278</v>
      </c>
      <c r="H56" s="16" t="s">
        <v>279</v>
      </c>
      <c r="I56" s="21" t="s">
        <v>206</v>
      </c>
      <c r="J56" s="15">
        <v>4.3</v>
      </c>
      <c r="K56" s="41">
        <f t="shared" si="6"/>
        <v>344</v>
      </c>
      <c r="L56" s="41">
        <f t="shared" si="7"/>
        <v>344</v>
      </c>
      <c r="M56" s="41">
        <v>344</v>
      </c>
      <c r="N56" s="41"/>
      <c r="O56" s="41"/>
      <c r="P56" s="41"/>
      <c r="Q56" s="58"/>
      <c r="R56" s="58"/>
      <c r="S56" s="58"/>
      <c r="T56" s="58"/>
      <c r="U56" s="58"/>
      <c r="V56" s="41"/>
      <c r="W56" s="45">
        <v>146</v>
      </c>
      <c r="X56" s="16" t="s">
        <v>280</v>
      </c>
      <c r="Y56" s="58" t="s">
        <v>208</v>
      </c>
      <c r="Z56" s="15" t="s">
        <v>103</v>
      </c>
      <c r="AA56" s="15" t="s">
        <v>104</v>
      </c>
      <c r="AB56" s="51" t="s">
        <v>47</v>
      </c>
    </row>
    <row r="57" s="2" customFormat="1" ht="163" customHeight="1" spans="1:28">
      <c r="A57" s="15">
        <v>38</v>
      </c>
      <c r="B57" s="15" t="s">
        <v>281</v>
      </c>
      <c r="C57" s="22" t="s">
        <v>282</v>
      </c>
      <c r="D57" s="15" t="s">
        <v>37</v>
      </c>
      <c r="E57" s="15" t="s">
        <v>166</v>
      </c>
      <c r="F57" s="15" t="s">
        <v>39</v>
      </c>
      <c r="G57" s="16" t="s">
        <v>283</v>
      </c>
      <c r="H57" s="16" t="s">
        <v>284</v>
      </c>
      <c r="I57" s="21" t="s">
        <v>206</v>
      </c>
      <c r="J57" s="15">
        <v>5</v>
      </c>
      <c r="K57" s="41">
        <f t="shared" si="6"/>
        <v>388</v>
      </c>
      <c r="L57" s="41">
        <f t="shared" si="7"/>
        <v>388</v>
      </c>
      <c r="M57" s="41">
        <v>388</v>
      </c>
      <c r="N57" s="41"/>
      <c r="O57" s="43"/>
      <c r="P57" s="43"/>
      <c r="Q57" s="43"/>
      <c r="R57" s="43"/>
      <c r="S57" s="43"/>
      <c r="T57" s="43"/>
      <c r="U57" s="43"/>
      <c r="V57" s="43"/>
      <c r="W57" s="60">
        <v>900</v>
      </c>
      <c r="X57" s="16" t="s">
        <v>285</v>
      </c>
      <c r="Y57" s="58" t="s">
        <v>208</v>
      </c>
      <c r="Z57" s="15" t="s">
        <v>103</v>
      </c>
      <c r="AA57" s="15" t="s">
        <v>104</v>
      </c>
      <c r="AB57" s="51" t="s">
        <v>47</v>
      </c>
    </row>
    <row r="58" s="2" customFormat="1" ht="183" customHeight="1" spans="1:28">
      <c r="A58" s="15">
        <v>39</v>
      </c>
      <c r="B58" s="15" t="s">
        <v>286</v>
      </c>
      <c r="C58" s="15" t="s">
        <v>287</v>
      </c>
      <c r="D58" s="15" t="s">
        <v>37</v>
      </c>
      <c r="E58" s="15" t="s">
        <v>166</v>
      </c>
      <c r="F58" s="16" t="s">
        <v>39</v>
      </c>
      <c r="G58" s="16" t="s">
        <v>288</v>
      </c>
      <c r="H58" s="16" t="s">
        <v>289</v>
      </c>
      <c r="I58" s="21" t="s">
        <v>206</v>
      </c>
      <c r="J58" s="51">
        <v>16.286</v>
      </c>
      <c r="K58" s="41">
        <v>1450</v>
      </c>
      <c r="L58" s="41">
        <v>1450</v>
      </c>
      <c r="M58" s="15">
        <v>1450</v>
      </c>
      <c r="N58" s="15"/>
      <c r="O58" s="43"/>
      <c r="P58" s="43"/>
      <c r="Q58" s="43"/>
      <c r="R58" s="43"/>
      <c r="S58" s="43"/>
      <c r="T58" s="43"/>
      <c r="U58" s="43"/>
      <c r="V58" s="43"/>
      <c r="W58" s="60">
        <v>1562</v>
      </c>
      <c r="X58" s="16" t="s">
        <v>290</v>
      </c>
      <c r="Y58" s="58" t="s">
        <v>208</v>
      </c>
      <c r="Z58" s="18" t="s">
        <v>209</v>
      </c>
      <c r="AA58" s="18" t="s">
        <v>210</v>
      </c>
      <c r="AB58" s="51" t="s">
        <v>47</v>
      </c>
    </row>
    <row r="59" s="2" customFormat="1" ht="202" customHeight="1" spans="1:28">
      <c r="A59" s="15">
        <v>40</v>
      </c>
      <c r="B59" s="15" t="s">
        <v>291</v>
      </c>
      <c r="C59" s="15" t="s">
        <v>292</v>
      </c>
      <c r="D59" s="15" t="s">
        <v>37</v>
      </c>
      <c r="E59" s="15" t="s">
        <v>166</v>
      </c>
      <c r="F59" s="16" t="s">
        <v>39</v>
      </c>
      <c r="G59" s="16" t="s">
        <v>293</v>
      </c>
      <c r="H59" s="16" t="s">
        <v>294</v>
      </c>
      <c r="I59" s="21" t="s">
        <v>206</v>
      </c>
      <c r="J59" s="51">
        <v>15.319</v>
      </c>
      <c r="K59" s="41">
        <v>1312</v>
      </c>
      <c r="L59" s="41">
        <v>1312</v>
      </c>
      <c r="M59" s="15">
        <v>1312</v>
      </c>
      <c r="N59" s="15"/>
      <c r="O59" s="43"/>
      <c r="P59" s="43"/>
      <c r="Q59" s="43"/>
      <c r="R59" s="43"/>
      <c r="S59" s="43"/>
      <c r="T59" s="43"/>
      <c r="U59" s="43"/>
      <c r="V59" s="43"/>
      <c r="W59" s="60">
        <v>1489</v>
      </c>
      <c r="X59" s="16" t="s">
        <v>295</v>
      </c>
      <c r="Y59" s="58" t="s">
        <v>208</v>
      </c>
      <c r="Z59" s="18" t="s">
        <v>209</v>
      </c>
      <c r="AA59" s="18" t="s">
        <v>210</v>
      </c>
      <c r="AB59" s="51" t="s">
        <v>47</v>
      </c>
    </row>
    <row r="60" s="2" customFormat="1" ht="172" customHeight="1" spans="1:28">
      <c r="A60" s="15">
        <v>41</v>
      </c>
      <c r="B60" s="15" t="s">
        <v>296</v>
      </c>
      <c r="C60" s="15" t="s">
        <v>297</v>
      </c>
      <c r="D60" s="15" t="s">
        <v>37</v>
      </c>
      <c r="E60" s="15" t="s">
        <v>166</v>
      </c>
      <c r="F60" s="16" t="s">
        <v>39</v>
      </c>
      <c r="G60" s="16" t="s">
        <v>298</v>
      </c>
      <c r="H60" s="16" t="s">
        <v>299</v>
      </c>
      <c r="I60" s="21" t="s">
        <v>206</v>
      </c>
      <c r="J60" s="15">
        <v>5.01</v>
      </c>
      <c r="K60" s="41">
        <f t="shared" ref="K60:K64" si="8">L60+T60+U60+V60</f>
        <v>388</v>
      </c>
      <c r="L60" s="41">
        <f t="shared" ref="L60:L64" si="9">M60+N60+O60+P60+Q60+R60+S60</f>
        <v>388</v>
      </c>
      <c r="M60" s="15">
        <v>388</v>
      </c>
      <c r="N60" s="15"/>
      <c r="O60" s="41"/>
      <c r="P60" s="41"/>
      <c r="Q60" s="58"/>
      <c r="R60" s="58"/>
      <c r="S60" s="58"/>
      <c r="T60" s="58"/>
      <c r="U60" s="58"/>
      <c r="V60" s="41"/>
      <c r="W60" s="45">
        <v>90</v>
      </c>
      <c r="X60" s="16" t="s">
        <v>300</v>
      </c>
      <c r="Y60" s="58" t="s">
        <v>208</v>
      </c>
      <c r="Z60" s="15" t="s">
        <v>301</v>
      </c>
      <c r="AA60" s="15" t="s">
        <v>302</v>
      </c>
      <c r="AB60" s="51" t="s">
        <v>47</v>
      </c>
    </row>
    <row r="61" s="3" customFormat="1" ht="172" customHeight="1" spans="1:29">
      <c r="A61" s="15">
        <v>42</v>
      </c>
      <c r="B61" s="15" t="s">
        <v>303</v>
      </c>
      <c r="C61" s="18" t="s">
        <v>304</v>
      </c>
      <c r="D61" s="18" t="s">
        <v>37</v>
      </c>
      <c r="E61" s="18" t="s">
        <v>166</v>
      </c>
      <c r="F61" s="18" t="s">
        <v>39</v>
      </c>
      <c r="G61" s="18" t="s">
        <v>305</v>
      </c>
      <c r="H61" s="21" t="s">
        <v>306</v>
      </c>
      <c r="I61" s="21" t="s">
        <v>206</v>
      </c>
      <c r="J61" s="47">
        <v>4.75</v>
      </c>
      <c r="K61" s="48">
        <f>L61+O61+P61+Q61+R61+S61+T61+U61+V61</f>
        <v>376</v>
      </c>
      <c r="L61" s="48">
        <f>M61+N61</f>
        <v>376</v>
      </c>
      <c r="M61" s="47">
        <v>376</v>
      </c>
      <c r="N61" s="42"/>
      <c r="O61" s="42"/>
      <c r="P61" s="42"/>
      <c r="Q61" s="42"/>
      <c r="R61" s="42"/>
      <c r="S61" s="42"/>
      <c r="T61" s="42"/>
      <c r="U61" s="42"/>
      <c r="V61" s="49"/>
      <c r="W61" s="18">
        <v>1300</v>
      </c>
      <c r="X61" s="61" t="s">
        <v>307</v>
      </c>
      <c r="Y61" s="18" t="s">
        <v>208</v>
      </c>
      <c r="Z61" s="18" t="s">
        <v>308</v>
      </c>
      <c r="AA61" s="49" t="s">
        <v>309</v>
      </c>
      <c r="AB61" s="18" t="s">
        <v>95</v>
      </c>
      <c r="AC61" s="66"/>
    </row>
    <row r="62" s="2" customFormat="1" ht="150" spans="1:28">
      <c r="A62" s="15">
        <v>43</v>
      </c>
      <c r="B62" s="15" t="s">
        <v>310</v>
      </c>
      <c r="C62" s="16" t="s">
        <v>311</v>
      </c>
      <c r="D62" s="15" t="s">
        <v>37</v>
      </c>
      <c r="E62" s="15" t="s">
        <v>166</v>
      </c>
      <c r="F62" s="15" t="s">
        <v>39</v>
      </c>
      <c r="G62" s="16" t="s">
        <v>312</v>
      </c>
      <c r="H62" s="16" t="s">
        <v>313</v>
      </c>
      <c r="I62" s="21" t="s">
        <v>206</v>
      </c>
      <c r="J62" s="15">
        <v>4.1</v>
      </c>
      <c r="K62" s="41">
        <f t="shared" si="8"/>
        <v>388</v>
      </c>
      <c r="L62" s="41">
        <f t="shared" si="9"/>
        <v>388</v>
      </c>
      <c r="M62" s="41">
        <v>388</v>
      </c>
      <c r="N62" s="41"/>
      <c r="O62" s="41"/>
      <c r="P62" s="41"/>
      <c r="Q62" s="58"/>
      <c r="R62" s="58"/>
      <c r="S62" s="58"/>
      <c r="T62" s="58"/>
      <c r="U62" s="58"/>
      <c r="V62" s="41"/>
      <c r="W62" s="45">
        <v>154</v>
      </c>
      <c r="X62" s="16" t="s">
        <v>314</v>
      </c>
      <c r="Y62" s="58" t="s">
        <v>208</v>
      </c>
      <c r="Z62" s="15" t="s">
        <v>315</v>
      </c>
      <c r="AA62" s="15" t="s">
        <v>316</v>
      </c>
      <c r="AB62" s="51" t="s">
        <v>47</v>
      </c>
    </row>
    <row r="63" s="2" customFormat="1" ht="150" spans="1:28">
      <c r="A63" s="15">
        <v>44</v>
      </c>
      <c r="B63" s="15" t="s">
        <v>317</v>
      </c>
      <c r="C63" s="15" t="s">
        <v>318</v>
      </c>
      <c r="D63" s="15" t="s">
        <v>37</v>
      </c>
      <c r="E63" s="15" t="s">
        <v>166</v>
      </c>
      <c r="F63" s="15" t="s">
        <v>39</v>
      </c>
      <c r="G63" s="16" t="s">
        <v>319</v>
      </c>
      <c r="H63" s="16" t="s">
        <v>320</v>
      </c>
      <c r="I63" s="21" t="s">
        <v>206</v>
      </c>
      <c r="J63" s="15">
        <v>4</v>
      </c>
      <c r="K63" s="41">
        <f t="shared" si="8"/>
        <v>388</v>
      </c>
      <c r="L63" s="41">
        <f t="shared" si="9"/>
        <v>388</v>
      </c>
      <c r="M63" s="43">
        <v>388</v>
      </c>
      <c r="N63" s="43"/>
      <c r="O63" s="41"/>
      <c r="P63" s="41"/>
      <c r="Q63" s="58"/>
      <c r="R63" s="58"/>
      <c r="S63" s="58"/>
      <c r="T63" s="58"/>
      <c r="U63" s="58"/>
      <c r="V63" s="41"/>
      <c r="W63" s="45">
        <v>600</v>
      </c>
      <c r="X63" s="16" t="s">
        <v>321</v>
      </c>
      <c r="Y63" s="58" t="s">
        <v>208</v>
      </c>
      <c r="Z63" s="15" t="s">
        <v>322</v>
      </c>
      <c r="AA63" s="15" t="s">
        <v>323</v>
      </c>
      <c r="AB63" s="51" t="s">
        <v>47</v>
      </c>
    </row>
    <row r="64" s="2" customFormat="1" ht="211" customHeight="1" spans="1:28">
      <c r="A64" s="15">
        <v>45</v>
      </c>
      <c r="B64" s="15" t="s">
        <v>324</v>
      </c>
      <c r="C64" s="18" t="s">
        <v>325</v>
      </c>
      <c r="D64" s="15" t="s">
        <v>37</v>
      </c>
      <c r="E64" s="15" t="s">
        <v>166</v>
      </c>
      <c r="F64" s="15" t="s">
        <v>39</v>
      </c>
      <c r="G64" s="16" t="s">
        <v>326</v>
      </c>
      <c r="H64" s="23" t="s">
        <v>327</v>
      </c>
      <c r="I64" s="21" t="s">
        <v>206</v>
      </c>
      <c r="J64" s="15">
        <v>12.634</v>
      </c>
      <c r="K64" s="41">
        <f t="shared" si="8"/>
        <v>1500</v>
      </c>
      <c r="L64" s="41">
        <f t="shared" si="9"/>
        <v>1500</v>
      </c>
      <c r="M64" s="41"/>
      <c r="N64" s="41"/>
      <c r="O64" s="43"/>
      <c r="P64" s="41">
        <v>1500</v>
      </c>
      <c r="Q64" s="43"/>
      <c r="R64" s="43"/>
      <c r="S64" s="43"/>
      <c r="T64" s="43"/>
      <c r="U64" s="43"/>
      <c r="V64" s="43"/>
      <c r="W64" s="60">
        <v>2600</v>
      </c>
      <c r="X64" s="16" t="s">
        <v>328</v>
      </c>
      <c r="Y64" s="58" t="s">
        <v>208</v>
      </c>
      <c r="Z64" s="15" t="s">
        <v>209</v>
      </c>
      <c r="AA64" s="18" t="s">
        <v>210</v>
      </c>
      <c r="AB64" s="51" t="s">
        <v>47</v>
      </c>
    </row>
    <row r="65" s="3" customFormat="1" ht="131" customHeight="1" spans="1:29">
      <c r="A65" s="15">
        <v>46</v>
      </c>
      <c r="B65" s="15" t="s">
        <v>329</v>
      </c>
      <c r="C65" s="18" t="s">
        <v>330</v>
      </c>
      <c r="D65" s="18" t="s">
        <v>37</v>
      </c>
      <c r="E65" s="18" t="s">
        <v>166</v>
      </c>
      <c r="F65" s="18" t="s">
        <v>39</v>
      </c>
      <c r="G65" s="17" t="s">
        <v>331</v>
      </c>
      <c r="H65" s="21" t="s">
        <v>332</v>
      </c>
      <c r="I65" s="21" t="s">
        <v>206</v>
      </c>
      <c r="J65" s="50">
        <v>3.39</v>
      </c>
      <c r="K65" s="47">
        <v>350</v>
      </c>
      <c r="L65" s="48">
        <f>M65+N65</f>
        <v>350</v>
      </c>
      <c r="M65" s="47">
        <v>350</v>
      </c>
      <c r="N65" s="47"/>
      <c r="O65" s="42"/>
      <c r="P65" s="42"/>
      <c r="Q65" s="42"/>
      <c r="R65" s="42"/>
      <c r="S65" s="42"/>
      <c r="T65" s="42"/>
      <c r="U65" s="42"/>
      <c r="V65" s="50"/>
      <c r="W65" s="49">
        <v>592</v>
      </c>
      <c r="X65" s="17" t="s">
        <v>333</v>
      </c>
      <c r="Y65" s="61" t="s">
        <v>208</v>
      </c>
      <c r="Z65" s="18" t="s">
        <v>322</v>
      </c>
      <c r="AA65" s="18" t="s">
        <v>323</v>
      </c>
      <c r="AB65" s="18" t="s">
        <v>95</v>
      </c>
      <c r="AC65" s="65"/>
    </row>
    <row r="66" s="2" customFormat="1" ht="402" customHeight="1" spans="1:28">
      <c r="A66" s="15">
        <v>47</v>
      </c>
      <c r="B66" s="15" t="s">
        <v>334</v>
      </c>
      <c r="C66" s="15" t="s">
        <v>335</v>
      </c>
      <c r="D66" s="15" t="s">
        <v>37</v>
      </c>
      <c r="E66" s="15" t="s">
        <v>166</v>
      </c>
      <c r="F66" s="15" t="s">
        <v>39</v>
      </c>
      <c r="G66" s="16" t="s">
        <v>336</v>
      </c>
      <c r="H66" s="16" t="s">
        <v>337</v>
      </c>
      <c r="I66" s="16" t="s">
        <v>206</v>
      </c>
      <c r="J66" s="15">
        <v>21.283</v>
      </c>
      <c r="K66" s="41">
        <f t="shared" ref="K66:K72" si="10">L66+T66+U66+V66</f>
        <v>2985.4</v>
      </c>
      <c r="L66" s="41">
        <f t="shared" ref="L66:L72" si="11">M66+N66+O66+P66+Q66+R66+S66</f>
        <v>2985.4</v>
      </c>
      <c r="M66" s="43">
        <v>2985.4</v>
      </c>
      <c r="N66" s="43"/>
      <c r="O66" s="41"/>
      <c r="P66" s="41"/>
      <c r="Q66" s="58"/>
      <c r="R66" s="58"/>
      <c r="S66" s="58"/>
      <c r="T66" s="58"/>
      <c r="U66" s="58"/>
      <c r="V66" s="41"/>
      <c r="W66" s="45">
        <v>3653</v>
      </c>
      <c r="X66" s="16" t="s">
        <v>338</v>
      </c>
      <c r="Y66" s="58" t="s">
        <v>208</v>
      </c>
      <c r="Z66" s="18" t="s">
        <v>209</v>
      </c>
      <c r="AA66" s="18" t="s">
        <v>210</v>
      </c>
      <c r="AB66" s="16" t="s">
        <v>339</v>
      </c>
    </row>
    <row r="67" s="2" customFormat="1" ht="172" customHeight="1" spans="1:28">
      <c r="A67" s="15">
        <v>48</v>
      </c>
      <c r="B67" s="15" t="s">
        <v>340</v>
      </c>
      <c r="C67" s="15" t="s">
        <v>341</v>
      </c>
      <c r="D67" s="15" t="s">
        <v>37</v>
      </c>
      <c r="E67" s="15" t="s">
        <v>166</v>
      </c>
      <c r="F67" s="15" t="s">
        <v>39</v>
      </c>
      <c r="G67" s="16" t="s">
        <v>342</v>
      </c>
      <c r="H67" s="16" t="s">
        <v>343</v>
      </c>
      <c r="I67" s="16" t="s">
        <v>206</v>
      </c>
      <c r="J67" s="15">
        <v>4.1</v>
      </c>
      <c r="K67" s="41">
        <f t="shared" si="10"/>
        <v>389</v>
      </c>
      <c r="L67" s="41">
        <f t="shared" si="11"/>
        <v>389</v>
      </c>
      <c r="M67" s="41">
        <v>389</v>
      </c>
      <c r="N67" s="41"/>
      <c r="O67" s="43"/>
      <c r="P67" s="43"/>
      <c r="Q67" s="43"/>
      <c r="R67" s="43"/>
      <c r="S67" s="43"/>
      <c r="T67" s="43"/>
      <c r="U67" s="43"/>
      <c r="V67" s="43"/>
      <c r="W67" s="60">
        <v>312</v>
      </c>
      <c r="X67" s="16" t="s">
        <v>344</v>
      </c>
      <c r="Y67" s="58" t="s">
        <v>208</v>
      </c>
      <c r="Z67" s="15" t="s">
        <v>345</v>
      </c>
      <c r="AA67" s="15" t="s">
        <v>346</v>
      </c>
      <c r="AB67" s="51" t="s">
        <v>47</v>
      </c>
    </row>
    <row r="68" s="2" customFormat="1" ht="175" customHeight="1" spans="1:28">
      <c r="A68" s="15">
        <v>49</v>
      </c>
      <c r="B68" s="15" t="s">
        <v>347</v>
      </c>
      <c r="C68" s="15" t="s">
        <v>348</v>
      </c>
      <c r="D68" s="15" t="s">
        <v>37</v>
      </c>
      <c r="E68" s="15" t="s">
        <v>166</v>
      </c>
      <c r="F68" s="15" t="s">
        <v>39</v>
      </c>
      <c r="G68" s="16" t="s">
        <v>349</v>
      </c>
      <c r="H68" s="20" t="s">
        <v>350</v>
      </c>
      <c r="I68" s="16" t="s">
        <v>206</v>
      </c>
      <c r="J68" s="45">
        <v>14.1</v>
      </c>
      <c r="K68" s="41">
        <f t="shared" si="10"/>
        <v>1763</v>
      </c>
      <c r="L68" s="41">
        <f t="shared" si="11"/>
        <v>1763</v>
      </c>
      <c r="M68" s="41">
        <v>1763</v>
      </c>
      <c r="N68" s="41"/>
      <c r="O68" s="43"/>
      <c r="P68" s="43"/>
      <c r="Q68" s="43"/>
      <c r="R68" s="43"/>
      <c r="S68" s="43"/>
      <c r="T68" s="43"/>
      <c r="U68" s="43"/>
      <c r="V68" s="43"/>
      <c r="W68" s="60">
        <v>340</v>
      </c>
      <c r="X68" s="16" t="s">
        <v>351</v>
      </c>
      <c r="Y68" s="58" t="s">
        <v>208</v>
      </c>
      <c r="Z68" s="18" t="s">
        <v>209</v>
      </c>
      <c r="AA68" s="18" t="s">
        <v>210</v>
      </c>
      <c r="AB68" s="16" t="s">
        <v>339</v>
      </c>
    </row>
    <row r="69" s="2" customFormat="1" ht="155" customHeight="1" spans="1:28">
      <c r="A69" s="15">
        <v>50</v>
      </c>
      <c r="B69" s="15" t="s">
        <v>352</v>
      </c>
      <c r="C69" s="18" t="s">
        <v>353</v>
      </c>
      <c r="D69" s="18" t="s">
        <v>37</v>
      </c>
      <c r="E69" s="18" t="s">
        <v>166</v>
      </c>
      <c r="F69" s="18" t="s">
        <v>39</v>
      </c>
      <c r="G69" s="17" t="s">
        <v>158</v>
      </c>
      <c r="H69" s="17" t="s">
        <v>354</v>
      </c>
      <c r="I69" s="16" t="s">
        <v>206</v>
      </c>
      <c r="J69" s="50">
        <v>4</v>
      </c>
      <c r="K69" s="41">
        <f t="shared" si="10"/>
        <v>386</v>
      </c>
      <c r="L69" s="41">
        <f t="shared" si="11"/>
        <v>386</v>
      </c>
      <c r="M69" s="47">
        <v>386</v>
      </c>
      <c r="N69" s="47"/>
      <c r="O69" s="50"/>
      <c r="P69" s="50"/>
      <c r="Q69" s="50"/>
      <c r="R69" s="50"/>
      <c r="S69" s="50"/>
      <c r="T69" s="50"/>
      <c r="U69" s="50"/>
      <c r="V69" s="50"/>
      <c r="W69" s="49">
        <v>50</v>
      </c>
      <c r="X69" s="17" t="s">
        <v>355</v>
      </c>
      <c r="Y69" s="61" t="s">
        <v>208</v>
      </c>
      <c r="Z69" s="15" t="s">
        <v>162</v>
      </c>
      <c r="AA69" s="15" t="s">
        <v>163</v>
      </c>
      <c r="AB69" s="50" t="s">
        <v>339</v>
      </c>
    </row>
    <row r="70" s="2" customFormat="1" ht="180" customHeight="1" spans="1:28">
      <c r="A70" s="15">
        <v>51</v>
      </c>
      <c r="B70" s="15" t="s">
        <v>356</v>
      </c>
      <c r="C70" s="15" t="s">
        <v>357</v>
      </c>
      <c r="D70" s="15" t="s">
        <v>37</v>
      </c>
      <c r="E70" s="15" t="s">
        <v>166</v>
      </c>
      <c r="F70" s="15" t="s">
        <v>39</v>
      </c>
      <c r="G70" s="20" t="s">
        <v>358</v>
      </c>
      <c r="H70" s="16" t="s">
        <v>359</v>
      </c>
      <c r="I70" s="16" t="s">
        <v>206</v>
      </c>
      <c r="J70" s="15">
        <v>4.02</v>
      </c>
      <c r="K70" s="41">
        <f t="shared" si="10"/>
        <v>386</v>
      </c>
      <c r="L70" s="41">
        <f t="shared" si="11"/>
        <v>386</v>
      </c>
      <c r="M70" s="41">
        <v>386</v>
      </c>
      <c r="N70" s="41"/>
      <c r="O70" s="58"/>
      <c r="P70" s="58"/>
      <c r="Q70" s="58"/>
      <c r="R70" s="58"/>
      <c r="S70" s="58"/>
      <c r="T70" s="58"/>
      <c r="U70" s="58"/>
      <c r="V70" s="16"/>
      <c r="W70" s="45">
        <v>180</v>
      </c>
      <c r="X70" s="16" t="s">
        <v>360</v>
      </c>
      <c r="Y70" s="58" t="s">
        <v>208</v>
      </c>
      <c r="Z70" s="15" t="s">
        <v>162</v>
      </c>
      <c r="AA70" s="15" t="s">
        <v>163</v>
      </c>
      <c r="AB70" s="51" t="s">
        <v>47</v>
      </c>
    </row>
    <row r="71" s="2" customFormat="1" ht="304" customHeight="1" spans="1:28">
      <c r="A71" s="15">
        <v>52</v>
      </c>
      <c r="B71" s="15" t="s">
        <v>361</v>
      </c>
      <c r="C71" s="16" t="s">
        <v>362</v>
      </c>
      <c r="D71" s="16" t="s">
        <v>37</v>
      </c>
      <c r="E71" s="15" t="s">
        <v>166</v>
      </c>
      <c r="F71" s="16" t="s">
        <v>39</v>
      </c>
      <c r="G71" s="20" t="s">
        <v>363</v>
      </c>
      <c r="H71" s="16" t="s">
        <v>364</v>
      </c>
      <c r="I71" s="16" t="s">
        <v>206</v>
      </c>
      <c r="J71" s="15">
        <v>22.598</v>
      </c>
      <c r="K71" s="41">
        <f t="shared" si="10"/>
        <v>2965.5</v>
      </c>
      <c r="L71" s="41">
        <f t="shared" si="11"/>
        <v>2965.5</v>
      </c>
      <c r="M71" s="41">
        <v>2965.5</v>
      </c>
      <c r="N71" s="41"/>
      <c r="O71" s="58"/>
      <c r="P71" s="58"/>
      <c r="Q71" s="58"/>
      <c r="R71" s="58"/>
      <c r="S71" s="58"/>
      <c r="T71" s="58"/>
      <c r="U71" s="58"/>
      <c r="V71" s="16"/>
      <c r="W71" s="20">
        <v>1600</v>
      </c>
      <c r="X71" s="16" t="s">
        <v>365</v>
      </c>
      <c r="Y71" s="58" t="s">
        <v>208</v>
      </c>
      <c r="Z71" s="18" t="s">
        <v>209</v>
      </c>
      <c r="AA71" s="18" t="s">
        <v>210</v>
      </c>
      <c r="AB71" s="16" t="s">
        <v>339</v>
      </c>
    </row>
    <row r="72" s="2" customFormat="1" ht="174" customHeight="1" spans="1:28">
      <c r="A72" s="15">
        <v>53</v>
      </c>
      <c r="B72" s="15" t="s">
        <v>366</v>
      </c>
      <c r="C72" s="16" t="s">
        <v>367</v>
      </c>
      <c r="D72" s="16" t="s">
        <v>37</v>
      </c>
      <c r="E72" s="15" t="s">
        <v>166</v>
      </c>
      <c r="F72" s="16" t="s">
        <v>39</v>
      </c>
      <c r="G72" s="20" t="s">
        <v>368</v>
      </c>
      <c r="H72" s="16" t="s">
        <v>369</v>
      </c>
      <c r="I72" s="16" t="s">
        <v>206</v>
      </c>
      <c r="J72" s="45">
        <v>3.666</v>
      </c>
      <c r="K72" s="41">
        <f t="shared" si="10"/>
        <v>388</v>
      </c>
      <c r="L72" s="41">
        <f t="shared" si="11"/>
        <v>388</v>
      </c>
      <c r="M72" s="41">
        <v>388</v>
      </c>
      <c r="N72" s="41"/>
      <c r="O72" s="41"/>
      <c r="P72" s="41"/>
      <c r="Q72" s="58"/>
      <c r="R72" s="41"/>
      <c r="S72" s="41"/>
      <c r="T72" s="41"/>
      <c r="U72" s="41"/>
      <c r="V72" s="41"/>
      <c r="W72" s="45">
        <v>90</v>
      </c>
      <c r="X72" s="16" t="s">
        <v>370</v>
      </c>
      <c r="Y72" s="58" t="s">
        <v>208</v>
      </c>
      <c r="Z72" s="15" t="s">
        <v>371</v>
      </c>
      <c r="AA72" s="15" t="s">
        <v>372</v>
      </c>
      <c r="AB72" s="51" t="s">
        <v>47</v>
      </c>
    </row>
    <row r="73" s="2" customFormat="1" ht="146" customHeight="1" spans="1:28">
      <c r="A73" s="15">
        <v>54</v>
      </c>
      <c r="B73" s="15" t="s">
        <v>373</v>
      </c>
      <c r="C73" s="18" t="s">
        <v>374</v>
      </c>
      <c r="D73" s="15" t="s">
        <v>37</v>
      </c>
      <c r="E73" s="44" t="s">
        <v>166</v>
      </c>
      <c r="F73" s="22" t="s">
        <v>39</v>
      </c>
      <c r="G73" s="17" t="s">
        <v>375</v>
      </c>
      <c r="H73" s="44" t="s">
        <v>376</v>
      </c>
      <c r="I73" s="16" t="s">
        <v>206</v>
      </c>
      <c r="J73" s="45">
        <v>2.197</v>
      </c>
      <c r="K73" s="41">
        <v>229</v>
      </c>
      <c r="L73" s="41"/>
      <c r="M73" s="41"/>
      <c r="N73" s="41"/>
      <c r="O73" s="41"/>
      <c r="P73" s="41">
        <v>229</v>
      </c>
      <c r="Q73" s="58"/>
      <c r="R73" s="41"/>
      <c r="S73" s="41"/>
      <c r="T73" s="41"/>
      <c r="U73" s="41"/>
      <c r="V73" s="41"/>
      <c r="W73" s="45">
        <v>95</v>
      </c>
      <c r="X73" s="16" t="s">
        <v>377</v>
      </c>
      <c r="Y73" s="58" t="s">
        <v>378</v>
      </c>
      <c r="Z73" s="15" t="s">
        <v>379</v>
      </c>
      <c r="AA73" s="15" t="s">
        <v>380</v>
      </c>
      <c r="AB73" s="16" t="s">
        <v>381</v>
      </c>
    </row>
    <row r="74" s="2" customFormat="1" ht="118" customHeight="1" spans="1:28">
      <c r="A74" s="15">
        <v>55</v>
      </c>
      <c r="B74" s="15" t="s">
        <v>382</v>
      </c>
      <c r="C74" s="18" t="s">
        <v>383</v>
      </c>
      <c r="D74" s="15" t="s">
        <v>37</v>
      </c>
      <c r="E74" s="44" t="s">
        <v>384</v>
      </c>
      <c r="F74" s="22" t="s">
        <v>39</v>
      </c>
      <c r="G74" s="17" t="s">
        <v>385</v>
      </c>
      <c r="H74" s="44" t="s">
        <v>386</v>
      </c>
      <c r="I74" s="16" t="s">
        <v>206</v>
      </c>
      <c r="J74" s="45">
        <v>2.591</v>
      </c>
      <c r="K74" s="41">
        <f t="shared" ref="K74:K81" si="12">L74+T74+U74+V74</f>
        <v>350</v>
      </c>
      <c r="L74" s="41">
        <f t="shared" ref="L74:L81" si="13">M74+N74+O74+P74+Q74+R74+S74</f>
        <v>350</v>
      </c>
      <c r="M74" s="41">
        <v>350</v>
      </c>
      <c r="N74" s="41"/>
      <c r="O74" s="41"/>
      <c r="P74" s="41"/>
      <c r="Q74" s="58"/>
      <c r="R74" s="41"/>
      <c r="S74" s="41"/>
      <c r="T74" s="41"/>
      <c r="U74" s="41"/>
      <c r="V74" s="41"/>
      <c r="W74" s="45">
        <v>500</v>
      </c>
      <c r="X74" s="16" t="s">
        <v>387</v>
      </c>
      <c r="Y74" s="58" t="s">
        <v>388</v>
      </c>
      <c r="Z74" s="15" t="s">
        <v>93</v>
      </c>
      <c r="AA74" s="15" t="s">
        <v>112</v>
      </c>
      <c r="AB74" s="16" t="s">
        <v>339</v>
      </c>
    </row>
    <row r="75" s="2" customFormat="1" ht="176" customHeight="1" spans="1:28">
      <c r="A75" s="15">
        <v>56</v>
      </c>
      <c r="B75" s="15" t="s">
        <v>389</v>
      </c>
      <c r="C75" s="16" t="s">
        <v>390</v>
      </c>
      <c r="D75" s="16" t="s">
        <v>37</v>
      </c>
      <c r="E75" s="15" t="s">
        <v>166</v>
      </c>
      <c r="F75" s="16" t="s">
        <v>39</v>
      </c>
      <c r="G75" s="20" t="s">
        <v>89</v>
      </c>
      <c r="H75" s="20" t="s">
        <v>391</v>
      </c>
      <c r="I75" s="16" t="s">
        <v>206</v>
      </c>
      <c r="J75" s="45">
        <v>3.41</v>
      </c>
      <c r="K75" s="41">
        <f t="shared" si="12"/>
        <v>386</v>
      </c>
      <c r="L75" s="41">
        <f t="shared" si="13"/>
        <v>386</v>
      </c>
      <c r="M75" s="41">
        <v>386</v>
      </c>
      <c r="N75" s="41"/>
      <c r="O75" s="41"/>
      <c r="P75" s="41"/>
      <c r="Q75" s="58"/>
      <c r="R75" s="41"/>
      <c r="S75" s="41"/>
      <c r="T75" s="41"/>
      <c r="U75" s="41"/>
      <c r="V75" s="41"/>
      <c r="W75" s="45">
        <v>260</v>
      </c>
      <c r="X75" s="16" t="s">
        <v>392</v>
      </c>
      <c r="Y75" s="58" t="s">
        <v>208</v>
      </c>
      <c r="Z75" s="15" t="s">
        <v>93</v>
      </c>
      <c r="AA75" s="15" t="s">
        <v>112</v>
      </c>
      <c r="AB75" s="51" t="s">
        <v>47</v>
      </c>
    </row>
    <row r="76" s="3" customFormat="1" ht="116" customHeight="1" spans="1:29">
      <c r="A76" s="15">
        <v>57</v>
      </c>
      <c r="B76" s="18" t="s">
        <v>393</v>
      </c>
      <c r="C76" s="18" t="s">
        <v>394</v>
      </c>
      <c r="D76" s="18" t="s">
        <v>37</v>
      </c>
      <c r="E76" s="44" t="s">
        <v>384</v>
      </c>
      <c r="F76" s="44" t="s">
        <v>39</v>
      </c>
      <c r="G76" s="17" t="s">
        <v>395</v>
      </c>
      <c r="H76" s="17" t="s">
        <v>396</v>
      </c>
      <c r="I76" s="16" t="s">
        <v>206</v>
      </c>
      <c r="J76" s="49">
        <v>2.869</v>
      </c>
      <c r="K76" s="48">
        <f>L76+O76+P76+Q76+R76+S76+T76+U76+V76</f>
        <v>350</v>
      </c>
      <c r="L76" s="48">
        <f>M76+N76</f>
        <v>350</v>
      </c>
      <c r="M76" s="47">
        <v>350</v>
      </c>
      <c r="N76" s="47"/>
      <c r="O76" s="47"/>
      <c r="P76" s="47"/>
      <c r="Q76" s="61"/>
      <c r="R76" s="47"/>
      <c r="S76" s="47"/>
      <c r="T76" s="47"/>
      <c r="U76" s="47"/>
      <c r="V76" s="47"/>
      <c r="W76" s="49">
        <v>350</v>
      </c>
      <c r="X76" s="17" t="s">
        <v>387</v>
      </c>
      <c r="Y76" s="61" t="s">
        <v>388</v>
      </c>
      <c r="Z76" s="18" t="s">
        <v>93</v>
      </c>
      <c r="AA76" s="18" t="s">
        <v>112</v>
      </c>
      <c r="AB76" s="18" t="s">
        <v>95</v>
      </c>
      <c r="AC76" s="65"/>
    </row>
    <row r="77" s="2" customFormat="1" ht="303" customHeight="1" spans="1:28">
      <c r="A77" s="15">
        <v>58</v>
      </c>
      <c r="B77" s="15" t="s">
        <v>397</v>
      </c>
      <c r="C77" s="18" t="s">
        <v>398</v>
      </c>
      <c r="D77" s="18" t="s">
        <v>37</v>
      </c>
      <c r="E77" s="18" t="s">
        <v>166</v>
      </c>
      <c r="F77" s="18" t="s">
        <v>39</v>
      </c>
      <c r="G77" s="67" t="s">
        <v>399</v>
      </c>
      <c r="H77" s="20" t="s">
        <v>400</v>
      </c>
      <c r="I77" s="16" t="s">
        <v>206</v>
      </c>
      <c r="J77" s="49">
        <v>28.89</v>
      </c>
      <c r="K77" s="41">
        <f t="shared" si="12"/>
        <v>2962</v>
      </c>
      <c r="L77" s="41">
        <f t="shared" si="13"/>
        <v>2962</v>
      </c>
      <c r="M77" s="47">
        <v>2962</v>
      </c>
      <c r="N77" s="47"/>
      <c r="O77" s="47"/>
      <c r="P77" s="47"/>
      <c r="Q77" s="61"/>
      <c r="R77" s="47"/>
      <c r="S77" s="47"/>
      <c r="T77" s="47"/>
      <c r="U77" s="47"/>
      <c r="V77" s="47"/>
      <c r="W77" s="49">
        <v>8500</v>
      </c>
      <c r="X77" s="17" t="s">
        <v>401</v>
      </c>
      <c r="Y77" s="61" t="s">
        <v>208</v>
      </c>
      <c r="Z77" s="18" t="s">
        <v>209</v>
      </c>
      <c r="AA77" s="18" t="s">
        <v>210</v>
      </c>
      <c r="AB77" s="17" t="s">
        <v>339</v>
      </c>
    </row>
    <row r="78" s="2" customFormat="1" ht="168" customHeight="1" spans="1:28">
      <c r="A78" s="15">
        <v>59</v>
      </c>
      <c r="B78" s="15" t="s">
        <v>402</v>
      </c>
      <c r="C78" s="18" t="s">
        <v>403</v>
      </c>
      <c r="D78" s="18" t="s">
        <v>37</v>
      </c>
      <c r="E78" s="18" t="s">
        <v>166</v>
      </c>
      <c r="F78" s="18" t="s">
        <v>39</v>
      </c>
      <c r="G78" s="67" t="s">
        <v>404</v>
      </c>
      <c r="H78" s="16" t="s">
        <v>405</v>
      </c>
      <c r="I78" s="16" t="s">
        <v>206</v>
      </c>
      <c r="J78" s="49">
        <v>3.702</v>
      </c>
      <c r="K78" s="41">
        <f t="shared" si="12"/>
        <v>389</v>
      </c>
      <c r="L78" s="41">
        <f t="shared" si="13"/>
        <v>389</v>
      </c>
      <c r="M78" s="47">
        <v>389</v>
      </c>
      <c r="N78" s="47"/>
      <c r="O78" s="47"/>
      <c r="P78" s="47"/>
      <c r="Q78" s="61"/>
      <c r="R78" s="47"/>
      <c r="S78" s="47"/>
      <c r="T78" s="47"/>
      <c r="U78" s="47"/>
      <c r="V78" s="47"/>
      <c r="W78" s="49">
        <v>950</v>
      </c>
      <c r="X78" s="17" t="s">
        <v>406</v>
      </c>
      <c r="Y78" s="61" t="s">
        <v>208</v>
      </c>
      <c r="Z78" s="49" t="s">
        <v>407</v>
      </c>
      <c r="AA78" s="49" t="s">
        <v>408</v>
      </c>
      <c r="AB78" s="51" t="s">
        <v>47</v>
      </c>
    </row>
    <row r="79" s="2" customFormat="1" ht="168" customHeight="1" spans="1:28">
      <c r="A79" s="15">
        <v>60</v>
      </c>
      <c r="B79" s="15" t="s">
        <v>409</v>
      </c>
      <c r="C79" s="22" t="s">
        <v>410</v>
      </c>
      <c r="D79" s="15" t="s">
        <v>37</v>
      </c>
      <c r="E79" s="15" t="s">
        <v>166</v>
      </c>
      <c r="F79" s="15" t="s">
        <v>39</v>
      </c>
      <c r="G79" s="16" t="s">
        <v>411</v>
      </c>
      <c r="H79" s="20" t="s">
        <v>412</v>
      </c>
      <c r="I79" s="16" t="s">
        <v>206</v>
      </c>
      <c r="J79" s="51">
        <v>15.43</v>
      </c>
      <c r="K79" s="41">
        <f t="shared" si="12"/>
        <v>1543</v>
      </c>
      <c r="L79" s="41">
        <f t="shared" si="13"/>
        <v>1543</v>
      </c>
      <c r="M79" s="41">
        <v>1543</v>
      </c>
      <c r="N79" s="41"/>
      <c r="O79" s="41"/>
      <c r="P79" s="58"/>
      <c r="Q79" s="58"/>
      <c r="R79" s="58"/>
      <c r="S79" s="58"/>
      <c r="T79" s="58"/>
      <c r="U79" s="41"/>
      <c r="V79" s="51"/>
      <c r="W79" s="45">
        <v>1000</v>
      </c>
      <c r="X79" s="16" t="s">
        <v>413</v>
      </c>
      <c r="Y79" s="58" t="s">
        <v>208</v>
      </c>
      <c r="Z79" s="18" t="s">
        <v>209</v>
      </c>
      <c r="AA79" s="18" t="s">
        <v>210</v>
      </c>
      <c r="AB79" s="51" t="s">
        <v>47</v>
      </c>
    </row>
    <row r="80" s="2" customFormat="1" ht="168" customHeight="1" spans="1:28">
      <c r="A80" s="15">
        <v>61</v>
      </c>
      <c r="B80" s="15" t="s">
        <v>414</v>
      </c>
      <c r="C80" s="22" t="s">
        <v>415</v>
      </c>
      <c r="D80" s="15" t="s">
        <v>37</v>
      </c>
      <c r="E80" s="15" t="s">
        <v>166</v>
      </c>
      <c r="F80" s="15" t="s">
        <v>39</v>
      </c>
      <c r="G80" s="16" t="s">
        <v>416</v>
      </c>
      <c r="H80" s="20" t="s">
        <v>417</v>
      </c>
      <c r="I80" s="16" t="s">
        <v>206</v>
      </c>
      <c r="J80" s="51">
        <v>13.77</v>
      </c>
      <c r="K80" s="41">
        <f t="shared" si="12"/>
        <v>1452</v>
      </c>
      <c r="L80" s="41">
        <f t="shared" si="13"/>
        <v>1452</v>
      </c>
      <c r="M80" s="41">
        <v>1452</v>
      </c>
      <c r="N80" s="41"/>
      <c r="O80" s="41"/>
      <c r="P80" s="58"/>
      <c r="Q80" s="58"/>
      <c r="R80" s="58"/>
      <c r="S80" s="58"/>
      <c r="T80" s="58"/>
      <c r="U80" s="41"/>
      <c r="V80" s="51"/>
      <c r="W80" s="45">
        <v>1000</v>
      </c>
      <c r="X80" s="16" t="s">
        <v>413</v>
      </c>
      <c r="Y80" s="58" t="s">
        <v>208</v>
      </c>
      <c r="Z80" s="18" t="s">
        <v>209</v>
      </c>
      <c r="AA80" s="18" t="s">
        <v>210</v>
      </c>
      <c r="AB80" s="51" t="s">
        <v>339</v>
      </c>
    </row>
    <row r="81" s="2" customFormat="1" ht="183" customHeight="1" spans="1:28">
      <c r="A81" s="15">
        <v>62</v>
      </c>
      <c r="B81" s="15" t="s">
        <v>418</v>
      </c>
      <c r="C81" s="22" t="s">
        <v>419</v>
      </c>
      <c r="D81" s="15" t="s">
        <v>37</v>
      </c>
      <c r="E81" s="15" t="s">
        <v>166</v>
      </c>
      <c r="F81" s="15" t="s">
        <v>39</v>
      </c>
      <c r="G81" s="16" t="s">
        <v>420</v>
      </c>
      <c r="H81" s="68" t="s">
        <v>421</v>
      </c>
      <c r="I81" s="16" t="s">
        <v>206</v>
      </c>
      <c r="J81" s="15">
        <v>4.12</v>
      </c>
      <c r="K81" s="41">
        <f t="shared" si="12"/>
        <v>388</v>
      </c>
      <c r="L81" s="41">
        <f t="shared" si="13"/>
        <v>388</v>
      </c>
      <c r="M81" s="41">
        <v>388</v>
      </c>
      <c r="N81" s="41"/>
      <c r="O81" s="43"/>
      <c r="P81" s="43"/>
      <c r="Q81" s="43"/>
      <c r="R81" s="43"/>
      <c r="S81" s="43"/>
      <c r="T81" s="43"/>
      <c r="U81" s="43"/>
      <c r="V81" s="43"/>
      <c r="W81" s="60">
        <v>150</v>
      </c>
      <c r="X81" s="16" t="s">
        <v>422</v>
      </c>
      <c r="Y81" s="58" t="s">
        <v>208</v>
      </c>
      <c r="Z81" s="15" t="s">
        <v>85</v>
      </c>
      <c r="AA81" s="15" t="s">
        <v>86</v>
      </c>
      <c r="AB81" s="51" t="s">
        <v>47</v>
      </c>
    </row>
    <row r="82" s="3" customFormat="1" ht="183" customHeight="1" spans="1:29">
      <c r="A82" s="15">
        <v>63</v>
      </c>
      <c r="B82" s="15" t="s">
        <v>423</v>
      </c>
      <c r="C82" s="18" t="s">
        <v>424</v>
      </c>
      <c r="D82" s="18" t="s">
        <v>37</v>
      </c>
      <c r="E82" s="18" t="s">
        <v>166</v>
      </c>
      <c r="F82" s="18" t="s">
        <v>39</v>
      </c>
      <c r="G82" s="18" t="s">
        <v>425</v>
      </c>
      <c r="H82" s="21" t="s">
        <v>426</v>
      </c>
      <c r="I82" s="16" t="s">
        <v>206</v>
      </c>
      <c r="J82" s="47">
        <v>4.3</v>
      </c>
      <c r="K82" s="48">
        <f>L82+O82+P82+Q82+R82+S82+T82+U82+V82</f>
        <v>389</v>
      </c>
      <c r="L82" s="48">
        <f>M82+N82</f>
        <v>389</v>
      </c>
      <c r="M82" s="47">
        <v>389</v>
      </c>
      <c r="N82" s="42"/>
      <c r="O82" s="42"/>
      <c r="P82" s="42"/>
      <c r="Q82" s="42"/>
      <c r="R82" s="42"/>
      <c r="S82" s="42"/>
      <c r="T82" s="42"/>
      <c r="U82" s="42"/>
      <c r="V82" s="49"/>
      <c r="W82" s="49">
        <v>150</v>
      </c>
      <c r="X82" s="17" t="s">
        <v>427</v>
      </c>
      <c r="Y82" s="61" t="s">
        <v>388</v>
      </c>
      <c r="Z82" s="18" t="s">
        <v>85</v>
      </c>
      <c r="AA82" s="49" t="s">
        <v>428</v>
      </c>
      <c r="AB82" s="18" t="s">
        <v>95</v>
      </c>
      <c r="AC82" s="78"/>
    </row>
    <row r="83" s="2" customFormat="1" ht="183" customHeight="1" spans="1:28">
      <c r="A83" s="15">
        <v>64</v>
      </c>
      <c r="B83" s="15" t="s">
        <v>429</v>
      </c>
      <c r="C83" s="15" t="s">
        <v>430</v>
      </c>
      <c r="D83" s="15" t="s">
        <v>37</v>
      </c>
      <c r="E83" s="15" t="s">
        <v>166</v>
      </c>
      <c r="F83" s="15" t="s">
        <v>39</v>
      </c>
      <c r="G83" s="16" t="s">
        <v>431</v>
      </c>
      <c r="H83" s="68" t="s">
        <v>432</v>
      </c>
      <c r="I83" s="16" t="s">
        <v>206</v>
      </c>
      <c r="J83" s="15">
        <v>14.76</v>
      </c>
      <c r="K83" s="41">
        <f t="shared" ref="K83:K93" si="14">L83+T83+U83+V83</f>
        <v>1476</v>
      </c>
      <c r="L83" s="41">
        <f t="shared" ref="L83:L93" si="15">M83+N83+O83+P83+Q83+R83+S83</f>
        <v>1476</v>
      </c>
      <c r="M83" s="41">
        <v>1476</v>
      </c>
      <c r="N83" s="41"/>
      <c r="O83" s="43"/>
      <c r="P83" s="43"/>
      <c r="Q83" s="43"/>
      <c r="R83" s="43"/>
      <c r="S83" s="43"/>
      <c r="T83" s="43"/>
      <c r="U83" s="43"/>
      <c r="V83" s="43"/>
      <c r="W83" s="60">
        <v>1100</v>
      </c>
      <c r="X83" s="58" t="s">
        <v>433</v>
      </c>
      <c r="Y83" s="58" t="s">
        <v>208</v>
      </c>
      <c r="Z83" s="18" t="s">
        <v>209</v>
      </c>
      <c r="AA83" s="18" t="s">
        <v>210</v>
      </c>
      <c r="AB83" s="58" t="s">
        <v>339</v>
      </c>
    </row>
    <row r="84" s="2" customFormat="1" ht="183" customHeight="1" spans="1:28">
      <c r="A84" s="15">
        <v>65</v>
      </c>
      <c r="B84" s="15" t="s">
        <v>434</v>
      </c>
      <c r="C84" s="15" t="s">
        <v>435</v>
      </c>
      <c r="D84" s="15" t="s">
        <v>37</v>
      </c>
      <c r="E84" s="15" t="s">
        <v>38</v>
      </c>
      <c r="F84" s="15" t="s">
        <v>39</v>
      </c>
      <c r="G84" s="16" t="s">
        <v>436</v>
      </c>
      <c r="H84" s="68" t="s">
        <v>437</v>
      </c>
      <c r="I84" s="16" t="s">
        <v>206</v>
      </c>
      <c r="J84" s="15">
        <v>4.76</v>
      </c>
      <c r="K84" s="41">
        <f t="shared" si="14"/>
        <v>386</v>
      </c>
      <c r="L84" s="41">
        <f t="shared" si="15"/>
        <v>386</v>
      </c>
      <c r="M84" s="41">
        <v>386</v>
      </c>
      <c r="N84" s="41"/>
      <c r="O84" s="43"/>
      <c r="P84" s="43"/>
      <c r="Q84" s="43"/>
      <c r="R84" s="43"/>
      <c r="S84" s="43"/>
      <c r="T84" s="43"/>
      <c r="U84" s="43"/>
      <c r="V84" s="43"/>
      <c r="W84" s="60">
        <v>500</v>
      </c>
      <c r="X84" s="58" t="s">
        <v>438</v>
      </c>
      <c r="Y84" s="58" t="s">
        <v>208</v>
      </c>
      <c r="Z84" s="41" t="s">
        <v>127</v>
      </c>
      <c r="AA84" s="41" t="s">
        <v>128</v>
      </c>
      <c r="AB84" s="51" t="s">
        <v>47</v>
      </c>
    </row>
    <row r="85" s="2" customFormat="1" ht="168" customHeight="1" spans="1:28">
      <c r="A85" s="15">
        <v>66</v>
      </c>
      <c r="B85" s="15" t="s">
        <v>439</v>
      </c>
      <c r="C85" s="15" t="s">
        <v>440</v>
      </c>
      <c r="D85" s="15" t="s">
        <v>37</v>
      </c>
      <c r="E85" s="15" t="s">
        <v>166</v>
      </c>
      <c r="F85" s="15" t="s">
        <v>39</v>
      </c>
      <c r="G85" s="16" t="s">
        <v>441</v>
      </c>
      <c r="H85" s="20" t="s">
        <v>442</v>
      </c>
      <c r="I85" s="16" t="s">
        <v>206</v>
      </c>
      <c r="J85" s="45">
        <v>21.739</v>
      </c>
      <c r="K85" s="41">
        <f t="shared" si="14"/>
        <v>2933</v>
      </c>
      <c r="L85" s="41">
        <f t="shared" si="15"/>
        <v>2933</v>
      </c>
      <c r="M85" s="41">
        <v>2933</v>
      </c>
      <c r="N85" s="41"/>
      <c r="O85" s="43"/>
      <c r="P85" s="43"/>
      <c r="Q85" s="43"/>
      <c r="R85" s="43"/>
      <c r="S85" s="43"/>
      <c r="T85" s="43"/>
      <c r="U85" s="43"/>
      <c r="V85" s="43"/>
      <c r="W85" s="60">
        <v>1040</v>
      </c>
      <c r="X85" s="58" t="s">
        <v>443</v>
      </c>
      <c r="Y85" s="58" t="s">
        <v>208</v>
      </c>
      <c r="Z85" s="18" t="s">
        <v>209</v>
      </c>
      <c r="AA85" s="18" t="s">
        <v>210</v>
      </c>
      <c r="AB85" s="58" t="s">
        <v>339</v>
      </c>
    </row>
    <row r="86" s="2" customFormat="1" ht="168" customHeight="1" spans="1:28">
      <c r="A86" s="15">
        <v>67</v>
      </c>
      <c r="B86" s="15" t="s">
        <v>444</v>
      </c>
      <c r="C86" s="15" t="s">
        <v>445</v>
      </c>
      <c r="D86" s="15" t="s">
        <v>37</v>
      </c>
      <c r="E86" s="15" t="s">
        <v>166</v>
      </c>
      <c r="F86" s="15" t="s">
        <v>39</v>
      </c>
      <c r="G86" s="16" t="s">
        <v>446</v>
      </c>
      <c r="H86" s="16" t="s">
        <v>447</v>
      </c>
      <c r="I86" s="16" t="s">
        <v>206</v>
      </c>
      <c r="J86" s="15">
        <v>3.402</v>
      </c>
      <c r="K86" s="41">
        <f t="shared" si="14"/>
        <v>388</v>
      </c>
      <c r="L86" s="41">
        <f t="shared" si="15"/>
        <v>388</v>
      </c>
      <c r="M86" s="15">
        <v>388</v>
      </c>
      <c r="N86" s="15"/>
      <c r="O86" s="16"/>
      <c r="P86" s="16"/>
      <c r="Q86" s="16"/>
      <c r="R86" s="16"/>
      <c r="S86" s="16"/>
      <c r="T86" s="16"/>
      <c r="U86" s="16"/>
      <c r="V86" s="16"/>
      <c r="W86" s="45">
        <v>110</v>
      </c>
      <c r="X86" s="16" t="s">
        <v>448</v>
      </c>
      <c r="Y86" s="58" t="s">
        <v>208</v>
      </c>
      <c r="Z86" s="15" t="s">
        <v>141</v>
      </c>
      <c r="AA86" s="15" t="s">
        <v>142</v>
      </c>
      <c r="AB86" s="51" t="s">
        <v>47</v>
      </c>
    </row>
    <row r="87" s="2" customFormat="1" ht="168" customHeight="1" spans="1:28">
      <c r="A87" s="15">
        <v>68</v>
      </c>
      <c r="B87" s="15" t="s">
        <v>449</v>
      </c>
      <c r="C87" s="15" t="s">
        <v>450</v>
      </c>
      <c r="D87" s="15" t="s">
        <v>37</v>
      </c>
      <c r="E87" s="15" t="s">
        <v>166</v>
      </c>
      <c r="F87" s="15" t="s">
        <v>39</v>
      </c>
      <c r="G87" s="16" t="s">
        <v>451</v>
      </c>
      <c r="H87" s="16" t="s">
        <v>452</v>
      </c>
      <c r="I87" s="16" t="s">
        <v>206</v>
      </c>
      <c r="J87" s="15">
        <v>4.009</v>
      </c>
      <c r="K87" s="41">
        <f t="shared" si="14"/>
        <v>385</v>
      </c>
      <c r="L87" s="41">
        <f t="shared" si="15"/>
        <v>385</v>
      </c>
      <c r="M87" s="15">
        <v>385</v>
      </c>
      <c r="N87" s="15"/>
      <c r="O87" s="16"/>
      <c r="P87" s="16"/>
      <c r="Q87" s="16"/>
      <c r="R87" s="16"/>
      <c r="S87" s="16"/>
      <c r="T87" s="16"/>
      <c r="U87" s="16"/>
      <c r="V87" s="16"/>
      <c r="W87" s="45">
        <v>100</v>
      </c>
      <c r="X87" s="16" t="s">
        <v>453</v>
      </c>
      <c r="Y87" s="58" t="s">
        <v>208</v>
      </c>
      <c r="Z87" s="15" t="s">
        <v>141</v>
      </c>
      <c r="AA87" s="15" t="s">
        <v>142</v>
      </c>
      <c r="AB87" s="51" t="s">
        <v>47</v>
      </c>
    </row>
    <row r="88" s="2" customFormat="1" ht="90" customHeight="1" spans="1:28">
      <c r="A88" s="15">
        <v>69</v>
      </c>
      <c r="B88" s="15" t="s">
        <v>454</v>
      </c>
      <c r="C88" s="15" t="s">
        <v>455</v>
      </c>
      <c r="D88" s="15" t="s">
        <v>37</v>
      </c>
      <c r="E88" s="15" t="s">
        <v>456</v>
      </c>
      <c r="F88" s="15" t="s">
        <v>39</v>
      </c>
      <c r="G88" s="16" t="s">
        <v>457</v>
      </c>
      <c r="H88" s="16" t="s">
        <v>458</v>
      </c>
      <c r="I88" s="16" t="s">
        <v>459</v>
      </c>
      <c r="J88" s="15">
        <v>17500</v>
      </c>
      <c r="K88" s="41">
        <f t="shared" si="14"/>
        <v>2000</v>
      </c>
      <c r="L88" s="41">
        <f t="shared" si="15"/>
        <v>2000</v>
      </c>
      <c r="M88" s="15">
        <v>2000</v>
      </c>
      <c r="N88" s="15"/>
      <c r="O88" s="16"/>
      <c r="P88" s="16"/>
      <c r="Q88" s="16"/>
      <c r="R88" s="16"/>
      <c r="S88" s="16"/>
      <c r="T88" s="16"/>
      <c r="U88" s="16"/>
      <c r="V88" s="16"/>
      <c r="W88" s="20">
        <v>17500</v>
      </c>
      <c r="X88" s="16" t="s">
        <v>460</v>
      </c>
      <c r="Y88" s="58" t="s">
        <v>461</v>
      </c>
      <c r="Z88" s="15" t="s">
        <v>462</v>
      </c>
      <c r="AA88" s="15" t="s">
        <v>463</v>
      </c>
      <c r="AB88" s="51" t="s">
        <v>47</v>
      </c>
    </row>
    <row r="89" s="2" customFormat="1" ht="23" customHeight="1" spans="1:28">
      <c r="A89" s="12" t="s">
        <v>464</v>
      </c>
      <c r="B89" s="12"/>
      <c r="C89" s="12"/>
      <c r="D89" s="12"/>
      <c r="E89" s="12"/>
      <c r="F89" s="12"/>
      <c r="G89" s="13"/>
      <c r="H89" s="13"/>
      <c r="I89" s="13"/>
      <c r="J89" s="12"/>
      <c r="K89" s="73">
        <f t="shared" si="14"/>
        <v>6640.4</v>
      </c>
      <c r="L89" s="73">
        <f t="shared" si="15"/>
        <v>6640.4</v>
      </c>
      <c r="M89" s="74">
        <f t="shared" ref="M89:V89" si="16">SUM(M90:M93)</f>
        <v>3615.6</v>
      </c>
      <c r="N89" s="74">
        <f t="shared" si="16"/>
        <v>3024.8</v>
      </c>
      <c r="O89" s="74">
        <f t="shared" si="16"/>
        <v>0</v>
      </c>
      <c r="P89" s="74">
        <f t="shared" si="16"/>
        <v>0</v>
      </c>
      <c r="Q89" s="74">
        <f t="shared" si="16"/>
        <v>0</v>
      </c>
      <c r="R89" s="74">
        <f t="shared" si="16"/>
        <v>0</v>
      </c>
      <c r="S89" s="74">
        <f t="shared" si="16"/>
        <v>0</v>
      </c>
      <c r="T89" s="74">
        <f t="shared" si="16"/>
        <v>0</v>
      </c>
      <c r="U89" s="74">
        <f t="shared" si="16"/>
        <v>0</v>
      </c>
      <c r="V89" s="74">
        <f t="shared" si="16"/>
        <v>0</v>
      </c>
      <c r="W89" s="56"/>
      <c r="X89" s="76"/>
      <c r="Y89" s="13"/>
      <c r="Z89" s="12"/>
      <c r="AA89" s="76"/>
      <c r="AB89" s="76"/>
    </row>
    <row r="90" s="2" customFormat="1" ht="93" customHeight="1" spans="1:28">
      <c r="A90" s="15">
        <v>70</v>
      </c>
      <c r="B90" s="15" t="s">
        <v>465</v>
      </c>
      <c r="C90" s="69" t="s">
        <v>466</v>
      </c>
      <c r="D90" s="15" t="s">
        <v>467</v>
      </c>
      <c r="E90" s="15" t="s">
        <v>468</v>
      </c>
      <c r="F90" s="15" t="s">
        <v>39</v>
      </c>
      <c r="G90" s="70" t="s">
        <v>469</v>
      </c>
      <c r="H90" s="70" t="s">
        <v>470</v>
      </c>
      <c r="I90" s="70" t="s">
        <v>471</v>
      </c>
      <c r="J90" s="69" t="s">
        <v>472</v>
      </c>
      <c r="K90" s="41">
        <f t="shared" si="14"/>
        <v>3780</v>
      </c>
      <c r="L90" s="41">
        <f t="shared" si="15"/>
        <v>3780</v>
      </c>
      <c r="M90" s="41">
        <v>2780</v>
      </c>
      <c r="N90" s="41">
        <v>1000</v>
      </c>
      <c r="O90" s="43"/>
      <c r="P90" s="43"/>
      <c r="Q90" s="43"/>
      <c r="R90" s="43"/>
      <c r="S90" s="43"/>
      <c r="T90" s="41"/>
      <c r="U90" s="41"/>
      <c r="V90" s="41"/>
      <c r="W90" s="45">
        <v>1800</v>
      </c>
      <c r="X90" s="16" t="s">
        <v>473</v>
      </c>
      <c r="Y90" s="58" t="s">
        <v>474</v>
      </c>
      <c r="Z90" s="15" t="s">
        <v>475</v>
      </c>
      <c r="AA90" s="15" t="s">
        <v>476</v>
      </c>
      <c r="AB90" s="51" t="s">
        <v>47</v>
      </c>
    </row>
    <row r="91" s="2" customFormat="1" ht="93" customHeight="1" spans="1:28">
      <c r="A91" s="15">
        <v>71</v>
      </c>
      <c r="B91" s="15" t="s">
        <v>477</v>
      </c>
      <c r="C91" s="69" t="s">
        <v>478</v>
      </c>
      <c r="D91" s="15" t="s">
        <v>479</v>
      </c>
      <c r="E91" s="15" t="s">
        <v>468</v>
      </c>
      <c r="F91" s="15" t="s">
        <v>39</v>
      </c>
      <c r="G91" s="70" t="s">
        <v>469</v>
      </c>
      <c r="H91" s="70" t="s">
        <v>480</v>
      </c>
      <c r="I91" s="70" t="s">
        <v>471</v>
      </c>
      <c r="J91" s="69" t="s">
        <v>481</v>
      </c>
      <c r="K91" s="41">
        <f t="shared" si="14"/>
        <v>1504.8</v>
      </c>
      <c r="L91" s="41">
        <f t="shared" si="15"/>
        <v>1504.8</v>
      </c>
      <c r="M91" s="51"/>
      <c r="N91" s="51">
        <v>1504.8</v>
      </c>
      <c r="O91" s="41"/>
      <c r="P91" s="41"/>
      <c r="Q91" s="41"/>
      <c r="R91" s="41"/>
      <c r="S91" s="41"/>
      <c r="T91" s="41"/>
      <c r="U91" s="41"/>
      <c r="V91" s="41"/>
      <c r="W91" s="45">
        <v>1254</v>
      </c>
      <c r="X91" s="16" t="s">
        <v>482</v>
      </c>
      <c r="Y91" s="58" t="s">
        <v>483</v>
      </c>
      <c r="Z91" s="15" t="s">
        <v>484</v>
      </c>
      <c r="AA91" s="15" t="s">
        <v>485</v>
      </c>
      <c r="AB91" s="51" t="s">
        <v>47</v>
      </c>
    </row>
    <row r="92" s="2" customFormat="1" ht="93" customHeight="1" spans="1:28">
      <c r="A92" s="15">
        <v>72</v>
      </c>
      <c r="B92" s="15" t="s">
        <v>486</v>
      </c>
      <c r="C92" s="69" t="s">
        <v>487</v>
      </c>
      <c r="D92" s="15" t="s">
        <v>479</v>
      </c>
      <c r="E92" s="15" t="s">
        <v>468</v>
      </c>
      <c r="F92" s="15" t="s">
        <v>39</v>
      </c>
      <c r="G92" s="70" t="s">
        <v>469</v>
      </c>
      <c r="H92" s="70" t="s">
        <v>488</v>
      </c>
      <c r="I92" s="70" t="s">
        <v>471</v>
      </c>
      <c r="J92" s="45">
        <v>8000</v>
      </c>
      <c r="K92" s="41">
        <f t="shared" si="14"/>
        <v>1040</v>
      </c>
      <c r="L92" s="41">
        <f t="shared" si="15"/>
        <v>1040</v>
      </c>
      <c r="M92" s="41">
        <v>520</v>
      </c>
      <c r="N92" s="41">
        <v>520</v>
      </c>
      <c r="O92" s="43"/>
      <c r="P92" s="43"/>
      <c r="Q92" s="43"/>
      <c r="R92" s="43"/>
      <c r="S92" s="43"/>
      <c r="T92" s="41"/>
      <c r="U92" s="41"/>
      <c r="V92" s="41"/>
      <c r="W92" s="45">
        <v>8000</v>
      </c>
      <c r="X92" s="16" t="s">
        <v>489</v>
      </c>
      <c r="Y92" s="58" t="s">
        <v>490</v>
      </c>
      <c r="Z92" s="15" t="s">
        <v>491</v>
      </c>
      <c r="AA92" s="15" t="s">
        <v>492</v>
      </c>
      <c r="AB92" s="51" t="s">
        <v>47</v>
      </c>
    </row>
    <row r="93" s="2" customFormat="1" ht="409.5" spans="1:28">
      <c r="A93" s="15">
        <v>73</v>
      </c>
      <c r="B93" s="15" t="s">
        <v>493</v>
      </c>
      <c r="C93" s="15" t="s">
        <v>494</v>
      </c>
      <c r="D93" s="15" t="s">
        <v>467</v>
      </c>
      <c r="E93" s="15" t="s">
        <v>495</v>
      </c>
      <c r="F93" s="15" t="s">
        <v>39</v>
      </c>
      <c r="G93" s="16" t="s">
        <v>496</v>
      </c>
      <c r="H93" s="17" t="s">
        <v>497</v>
      </c>
      <c r="I93" s="17" t="s">
        <v>459</v>
      </c>
      <c r="J93" s="18">
        <v>1809</v>
      </c>
      <c r="K93" s="41">
        <f t="shared" si="14"/>
        <v>315.6</v>
      </c>
      <c r="L93" s="41">
        <f t="shared" si="15"/>
        <v>315.6</v>
      </c>
      <c r="M93" s="41">
        <v>315.6</v>
      </c>
      <c r="N93" s="41"/>
      <c r="O93" s="41"/>
      <c r="P93" s="41"/>
      <c r="Q93" s="41"/>
      <c r="R93" s="41"/>
      <c r="S93" s="41"/>
      <c r="T93" s="41"/>
      <c r="U93" s="41"/>
      <c r="V93" s="41"/>
      <c r="W93" s="45">
        <v>1809</v>
      </c>
      <c r="X93" s="16" t="s">
        <v>498</v>
      </c>
      <c r="Y93" s="58" t="s">
        <v>499</v>
      </c>
      <c r="Z93" s="15" t="s">
        <v>500</v>
      </c>
      <c r="AA93" s="15" t="s">
        <v>501</v>
      </c>
      <c r="AB93" s="51" t="s">
        <v>47</v>
      </c>
    </row>
    <row r="94" s="1" customFormat="1" ht="24" customHeight="1" spans="1:28">
      <c r="A94" s="12" t="s">
        <v>502</v>
      </c>
      <c r="B94" s="12"/>
      <c r="C94" s="12"/>
      <c r="D94" s="12"/>
      <c r="E94" s="12"/>
      <c r="F94" s="12"/>
      <c r="G94" s="13"/>
      <c r="H94" s="13"/>
      <c r="I94" s="13"/>
      <c r="J94" s="32"/>
      <c r="K94" s="41">
        <f t="shared" ref="K94:V94" si="17">SUM(K95:K143)</f>
        <v>39159.85</v>
      </c>
      <c r="L94" s="41">
        <f t="shared" si="17"/>
        <v>38469.85</v>
      </c>
      <c r="M94" s="74">
        <f t="shared" si="17"/>
        <v>20472.85</v>
      </c>
      <c r="N94" s="74">
        <f t="shared" si="17"/>
        <v>16137</v>
      </c>
      <c r="O94" s="74">
        <f t="shared" si="17"/>
        <v>2483</v>
      </c>
      <c r="P94" s="74">
        <f t="shared" si="17"/>
        <v>0</v>
      </c>
      <c r="Q94" s="74">
        <f t="shared" si="17"/>
        <v>0</v>
      </c>
      <c r="R94" s="74">
        <f t="shared" si="17"/>
        <v>0</v>
      </c>
      <c r="S94" s="74">
        <f t="shared" si="17"/>
        <v>0</v>
      </c>
      <c r="T94" s="74">
        <f t="shared" si="17"/>
        <v>0</v>
      </c>
      <c r="U94" s="74">
        <f t="shared" si="17"/>
        <v>67</v>
      </c>
      <c r="V94" s="74">
        <f t="shared" si="17"/>
        <v>0</v>
      </c>
      <c r="W94" s="56"/>
      <c r="X94" s="77"/>
      <c r="Y94" s="57"/>
      <c r="Z94" s="12"/>
      <c r="AA94" s="12"/>
      <c r="AB94" s="79"/>
    </row>
    <row r="95" s="2" customFormat="1" ht="217" customHeight="1" spans="1:28">
      <c r="A95" s="18">
        <v>74</v>
      </c>
      <c r="B95" s="18" t="s">
        <v>503</v>
      </c>
      <c r="C95" s="18" t="s">
        <v>504</v>
      </c>
      <c r="D95" s="18" t="s">
        <v>505</v>
      </c>
      <c r="E95" s="18" t="s">
        <v>506</v>
      </c>
      <c r="F95" s="18" t="s">
        <v>39</v>
      </c>
      <c r="G95" s="17" t="s">
        <v>507</v>
      </c>
      <c r="H95" s="17" t="s">
        <v>508</v>
      </c>
      <c r="I95" s="17" t="s">
        <v>206</v>
      </c>
      <c r="J95" s="18">
        <v>34.71</v>
      </c>
      <c r="K95" s="41">
        <f t="shared" ref="K95:K102" si="18">L95+T95+U95+V95</f>
        <v>2980</v>
      </c>
      <c r="L95" s="41">
        <f t="shared" ref="L95:L102" si="19">M95+N95+O95+P95+Q95+R95+S95</f>
        <v>2980</v>
      </c>
      <c r="M95" s="47">
        <v>2980</v>
      </c>
      <c r="N95" s="47"/>
      <c r="O95" s="47"/>
      <c r="P95" s="47"/>
      <c r="Q95" s="47"/>
      <c r="R95" s="47"/>
      <c r="S95" s="47"/>
      <c r="T95" s="47"/>
      <c r="U95" s="47"/>
      <c r="V95" s="47"/>
      <c r="W95" s="49">
        <v>20000</v>
      </c>
      <c r="X95" s="18" t="s">
        <v>509</v>
      </c>
      <c r="Y95" s="17" t="s">
        <v>510</v>
      </c>
      <c r="Z95" s="18" t="s">
        <v>484</v>
      </c>
      <c r="AA95" s="18" t="s">
        <v>485</v>
      </c>
      <c r="AB95" s="58" t="s">
        <v>339</v>
      </c>
    </row>
    <row r="96" s="2" customFormat="1" ht="316" customHeight="1" spans="1:28">
      <c r="A96" s="18">
        <v>75</v>
      </c>
      <c r="B96" s="18" t="s">
        <v>511</v>
      </c>
      <c r="C96" s="18" t="s">
        <v>512</v>
      </c>
      <c r="D96" s="18" t="s">
        <v>505</v>
      </c>
      <c r="E96" s="15" t="s">
        <v>506</v>
      </c>
      <c r="F96" s="18" t="s">
        <v>39</v>
      </c>
      <c r="G96" s="17" t="s">
        <v>513</v>
      </c>
      <c r="H96" s="17" t="s">
        <v>514</v>
      </c>
      <c r="I96" s="17" t="s">
        <v>206</v>
      </c>
      <c r="J96" s="18">
        <v>30.75</v>
      </c>
      <c r="K96" s="41">
        <f t="shared" si="18"/>
        <v>2400</v>
      </c>
      <c r="L96" s="41">
        <f t="shared" si="19"/>
        <v>2400</v>
      </c>
      <c r="M96" s="47">
        <v>2400</v>
      </c>
      <c r="N96" s="47"/>
      <c r="O96" s="47"/>
      <c r="P96" s="47"/>
      <c r="Q96" s="47"/>
      <c r="R96" s="47"/>
      <c r="S96" s="47"/>
      <c r="T96" s="47"/>
      <c r="U96" s="47"/>
      <c r="V96" s="47"/>
      <c r="W96" s="49">
        <v>20000</v>
      </c>
      <c r="X96" s="18" t="s">
        <v>515</v>
      </c>
      <c r="Y96" s="17" t="s">
        <v>510</v>
      </c>
      <c r="Z96" s="18" t="s">
        <v>484</v>
      </c>
      <c r="AA96" s="18" t="s">
        <v>485</v>
      </c>
      <c r="AB96" s="58" t="s">
        <v>339</v>
      </c>
    </row>
    <row r="97" s="2" customFormat="1" ht="105" spans="1:28">
      <c r="A97" s="18">
        <v>76</v>
      </c>
      <c r="B97" s="18" t="s">
        <v>516</v>
      </c>
      <c r="C97" s="18" t="s">
        <v>517</v>
      </c>
      <c r="D97" s="18" t="s">
        <v>505</v>
      </c>
      <c r="E97" s="18" t="s">
        <v>506</v>
      </c>
      <c r="F97" s="18" t="s">
        <v>39</v>
      </c>
      <c r="G97" s="17" t="s">
        <v>518</v>
      </c>
      <c r="H97" s="17" t="s">
        <v>519</v>
      </c>
      <c r="I97" s="17" t="s">
        <v>206</v>
      </c>
      <c r="J97" s="18">
        <v>28.21</v>
      </c>
      <c r="K97" s="41">
        <f t="shared" si="18"/>
        <v>2800</v>
      </c>
      <c r="L97" s="41">
        <f t="shared" si="19"/>
        <v>2800</v>
      </c>
      <c r="M97" s="47">
        <v>2800</v>
      </c>
      <c r="N97" s="47"/>
      <c r="O97" s="47"/>
      <c r="P97" s="47"/>
      <c r="Q97" s="47"/>
      <c r="R97" s="47"/>
      <c r="S97" s="47"/>
      <c r="T97" s="47"/>
      <c r="U97" s="47"/>
      <c r="V97" s="47"/>
      <c r="W97" s="49">
        <v>20000</v>
      </c>
      <c r="X97" s="18" t="s">
        <v>520</v>
      </c>
      <c r="Y97" s="17" t="s">
        <v>510</v>
      </c>
      <c r="Z97" s="18" t="s">
        <v>484</v>
      </c>
      <c r="AA97" s="18" t="s">
        <v>485</v>
      </c>
      <c r="AB97" s="51" t="s">
        <v>47</v>
      </c>
    </row>
    <row r="98" s="2" customFormat="1" ht="129" customHeight="1" spans="1:28">
      <c r="A98" s="18">
        <v>77</v>
      </c>
      <c r="B98" s="18" t="s">
        <v>521</v>
      </c>
      <c r="C98" s="15" t="s">
        <v>522</v>
      </c>
      <c r="D98" s="18" t="s">
        <v>505</v>
      </c>
      <c r="E98" s="15" t="s">
        <v>523</v>
      </c>
      <c r="F98" s="15" t="s">
        <v>39</v>
      </c>
      <c r="G98" s="16" t="s">
        <v>524</v>
      </c>
      <c r="H98" s="16" t="s">
        <v>525</v>
      </c>
      <c r="I98" s="17" t="s">
        <v>206</v>
      </c>
      <c r="J98" s="51">
        <v>33.41</v>
      </c>
      <c r="K98" s="41">
        <f t="shared" si="18"/>
        <v>2800</v>
      </c>
      <c r="L98" s="41">
        <f t="shared" si="19"/>
        <v>2733</v>
      </c>
      <c r="M98" s="41">
        <f>2800-67</f>
        <v>2733</v>
      </c>
      <c r="N98" s="41"/>
      <c r="O98" s="41"/>
      <c r="P98" s="41"/>
      <c r="Q98" s="41"/>
      <c r="R98" s="41"/>
      <c r="S98" s="41"/>
      <c r="T98" s="41"/>
      <c r="U98" s="41">
        <v>67</v>
      </c>
      <c r="V98" s="41"/>
      <c r="W98" s="45">
        <v>15000</v>
      </c>
      <c r="X98" s="58" t="s">
        <v>526</v>
      </c>
      <c r="Y98" s="58" t="s">
        <v>527</v>
      </c>
      <c r="Z98" s="41" t="s">
        <v>484</v>
      </c>
      <c r="AA98" s="41" t="s">
        <v>485</v>
      </c>
      <c r="AB98" s="51" t="s">
        <v>47</v>
      </c>
    </row>
    <row r="99" s="2" customFormat="1" ht="166" customHeight="1" spans="1:28">
      <c r="A99" s="18">
        <v>78</v>
      </c>
      <c r="B99" s="18" t="s">
        <v>528</v>
      </c>
      <c r="C99" s="15" t="s">
        <v>529</v>
      </c>
      <c r="D99" s="18" t="s">
        <v>505</v>
      </c>
      <c r="E99" s="15" t="s">
        <v>523</v>
      </c>
      <c r="F99" s="15" t="s">
        <v>39</v>
      </c>
      <c r="G99" s="16" t="s">
        <v>530</v>
      </c>
      <c r="H99" s="16" t="s">
        <v>531</v>
      </c>
      <c r="I99" s="17" t="s">
        <v>206</v>
      </c>
      <c r="J99" s="51">
        <v>35.8</v>
      </c>
      <c r="K99" s="41">
        <f t="shared" si="18"/>
        <v>2870</v>
      </c>
      <c r="L99" s="41">
        <f t="shared" si="19"/>
        <v>2870</v>
      </c>
      <c r="M99" s="41">
        <v>2870</v>
      </c>
      <c r="N99" s="41"/>
      <c r="O99" s="41"/>
      <c r="P99" s="41"/>
      <c r="Q99" s="41"/>
      <c r="R99" s="41"/>
      <c r="S99" s="41"/>
      <c r="T99" s="41"/>
      <c r="U99" s="41"/>
      <c r="V99" s="41"/>
      <c r="W99" s="45">
        <v>15000</v>
      </c>
      <c r="X99" s="58" t="s">
        <v>526</v>
      </c>
      <c r="Y99" s="58" t="s">
        <v>527</v>
      </c>
      <c r="Z99" s="41" t="s">
        <v>484</v>
      </c>
      <c r="AA99" s="41" t="s">
        <v>485</v>
      </c>
      <c r="AB99" s="58" t="s">
        <v>339</v>
      </c>
    </row>
    <row r="100" s="2" customFormat="1" ht="249" customHeight="1" spans="1:28">
      <c r="A100" s="18">
        <v>79</v>
      </c>
      <c r="B100" s="18" t="s">
        <v>532</v>
      </c>
      <c r="C100" s="15" t="s">
        <v>533</v>
      </c>
      <c r="D100" s="18" t="s">
        <v>505</v>
      </c>
      <c r="E100" s="15" t="s">
        <v>523</v>
      </c>
      <c r="F100" s="15" t="s">
        <v>39</v>
      </c>
      <c r="G100" s="16" t="s">
        <v>534</v>
      </c>
      <c r="H100" s="16" t="s">
        <v>535</v>
      </c>
      <c r="I100" s="17" t="s">
        <v>206</v>
      </c>
      <c r="J100" s="51">
        <v>31.51</v>
      </c>
      <c r="K100" s="41">
        <f t="shared" si="18"/>
        <v>2590</v>
      </c>
      <c r="L100" s="41">
        <f t="shared" si="19"/>
        <v>2590</v>
      </c>
      <c r="M100" s="41">
        <v>2590</v>
      </c>
      <c r="N100" s="41"/>
      <c r="O100" s="41"/>
      <c r="P100" s="41"/>
      <c r="Q100" s="41"/>
      <c r="R100" s="41"/>
      <c r="S100" s="41"/>
      <c r="T100" s="41"/>
      <c r="U100" s="41"/>
      <c r="V100" s="41"/>
      <c r="W100" s="45">
        <v>15000</v>
      </c>
      <c r="X100" s="58" t="s">
        <v>526</v>
      </c>
      <c r="Y100" s="58" t="s">
        <v>527</v>
      </c>
      <c r="Z100" s="41" t="s">
        <v>484</v>
      </c>
      <c r="AA100" s="41" t="s">
        <v>485</v>
      </c>
      <c r="AB100" s="58" t="s">
        <v>339</v>
      </c>
    </row>
    <row r="101" s="2" customFormat="1" ht="75" spans="1:28">
      <c r="A101" s="18">
        <v>80</v>
      </c>
      <c r="B101" s="18" t="s">
        <v>536</v>
      </c>
      <c r="C101" s="15" t="s">
        <v>537</v>
      </c>
      <c r="D101" s="18" t="s">
        <v>505</v>
      </c>
      <c r="E101" s="15" t="s">
        <v>523</v>
      </c>
      <c r="F101" s="15" t="s">
        <v>39</v>
      </c>
      <c r="G101" s="16" t="s">
        <v>538</v>
      </c>
      <c r="H101" s="16" t="s">
        <v>539</v>
      </c>
      <c r="I101" s="17" t="s">
        <v>206</v>
      </c>
      <c r="J101" s="51">
        <v>29.5</v>
      </c>
      <c r="K101" s="41">
        <f t="shared" si="18"/>
        <v>2840</v>
      </c>
      <c r="L101" s="41">
        <f t="shared" si="19"/>
        <v>2840</v>
      </c>
      <c r="M101" s="41">
        <v>2840</v>
      </c>
      <c r="N101" s="41"/>
      <c r="O101" s="41"/>
      <c r="P101" s="41"/>
      <c r="Q101" s="41"/>
      <c r="R101" s="41"/>
      <c r="S101" s="41"/>
      <c r="T101" s="41"/>
      <c r="U101" s="41"/>
      <c r="V101" s="41"/>
      <c r="W101" s="45">
        <v>15000</v>
      </c>
      <c r="X101" s="58" t="s">
        <v>526</v>
      </c>
      <c r="Y101" s="58" t="s">
        <v>527</v>
      </c>
      <c r="Z101" s="41" t="s">
        <v>484</v>
      </c>
      <c r="AA101" s="41" t="s">
        <v>485</v>
      </c>
      <c r="AB101" s="58" t="s">
        <v>339</v>
      </c>
    </row>
    <row r="102" s="2" customFormat="1" ht="75" spans="1:28">
      <c r="A102" s="18">
        <v>81</v>
      </c>
      <c r="B102" s="18" t="s">
        <v>540</v>
      </c>
      <c r="C102" s="16" t="s">
        <v>541</v>
      </c>
      <c r="D102" s="18" t="s">
        <v>505</v>
      </c>
      <c r="E102" s="15" t="s">
        <v>523</v>
      </c>
      <c r="F102" s="15" t="s">
        <v>39</v>
      </c>
      <c r="G102" s="16" t="s">
        <v>542</v>
      </c>
      <c r="H102" s="16" t="s">
        <v>543</v>
      </c>
      <c r="I102" s="17" t="s">
        <v>206</v>
      </c>
      <c r="J102" s="51">
        <v>3.77</v>
      </c>
      <c r="K102" s="41">
        <f t="shared" si="18"/>
        <v>377</v>
      </c>
      <c r="L102" s="41">
        <f t="shared" si="19"/>
        <v>377</v>
      </c>
      <c r="M102" s="41">
        <v>377</v>
      </c>
      <c r="N102" s="41"/>
      <c r="O102" s="41"/>
      <c r="P102" s="41"/>
      <c r="Q102" s="41"/>
      <c r="R102" s="41"/>
      <c r="S102" s="41"/>
      <c r="T102" s="41"/>
      <c r="U102" s="41"/>
      <c r="V102" s="41"/>
      <c r="W102" s="45">
        <v>400</v>
      </c>
      <c r="X102" s="58" t="s">
        <v>526</v>
      </c>
      <c r="Y102" s="58" t="s">
        <v>527</v>
      </c>
      <c r="Z102" s="41" t="s">
        <v>484</v>
      </c>
      <c r="AA102" s="41" t="s">
        <v>485</v>
      </c>
      <c r="AB102" s="51" t="s">
        <v>47</v>
      </c>
    </row>
    <row r="103" s="2" customFormat="1" ht="116" customHeight="1" spans="1:28">
      <c r="A103" s="18">
        <v>82</v>
      </c>
      <c r="B103" s="18" t="s">
        <v>544</v>
      </c>
      <c r="C103" s="15" t="s">
        <v>545</v>
      </c>
      <c r="D103" s="15" t="s">
        <v>505</v>
      </c>
      <c r="E103" s="15" t="s">
        <v>506</v>
      </c>
      <c r="F103" s="15" t="s">
        <v>39</v>
      </c>
      <c r="G103" s="16" t="s">
        <v>546</v>
      </c>
      <c r="H103" s="16" t="s">
        <v>547</v>
      </c>
      <c r="I103" s="17" t="s">
        <v>206</v>
      </c>
      <c r="J103" s="15">
        <v>3.3</v>
      </c>
      <c r="K103" s="41">
        <v>399</v>
      </c>
      <c r="L103" s="41">
        <v>399</v>
      </c>
      <c r="M103" s="41"/>
      <c r="N103" s="41">
        <v>399</v>
      </c>
      <c r="O103" s="41"/>
      <c r="P103" s="41"/>
      <c r="Q103" s="41"/>
      <c r="R103" s="41"/>
      <c r="S103" s="41"/>
      <c r="T103" s="41"/>
      <c r="U103" s="41"/>
      <c r="V103" s="41"/>
      <c r="W103" s="45">
        <v>50</v>
      </c>
      <c r="X103" s="16" t="s">
        <v>548</v>
      </c>
      <c r="Y103" s="58" t="s">
        <v>549</v>
      </c>
      <c r="Z103" s="15" t="s">
        <v>141</v>
      </c>
      <c r="AA103" s="15" t="s">
        <v>142</v>
      </c>
      <c r="AB103" s="51" t="s">
        <v>47</v>
      </c>
    </row>
    <row r="104" s="2" customFormat="1" ht="114" customHeight="1" spans="1:28">
      <c r="A104" s="18">
        <v>83</v>
      </c>
      <c r="B104" s="18" t="s">
        <v>550</v>
      </c>
      <c r="C104" s="15" t="s">
        <v>551</v>
      </c>
      <c r="D104" s="15" t="s">
        <v>505</v>
      </c>
      <c r="E104" s="15" t="s">
        <v>506</v>
      </c>
      <c r="F104" s="15" t="s">
        <v>39</v>
      </c>
      <c r="G104" s="17" t="s">
        <v>552</v>
      </c>
      <c r="H104" s="16" t="s">
        <v>553</v>
      </c>
      <c r="I104" s="17" t="s">
        <v>206</v>
      </c>
      <c r="J104" s="15">
        <v>6.5</v>
      </c>
      <c r="K104" s="41">
        <f t="shared" ref="K104:K108" si="20">L104+T104+U104+V104</f>
        <v>379</v>
      </c>
      <c r="L104" s="41">
        <f t="shared" ref="L104:L108" si="21">M104+N104+O104+P104+Q104+R104+S104</f>
        <v>379</v>
      </c>
      <c r="M104" s="41"/>
      <c r="N104" s="41"/>
      <c r="O104" s="41">
        <v>379</v>
      </c>
      <c r="P104" s="41"/>
      <c r="Q104" s="58"/>
      <c r="R104" s="58"/>
      <c r="S104" s="58"/>
      <c r="T104" s="58"/>
      <c r="U104" s="58"/>
      <c r="V104" s="41"/>
      <c r="W104" s="45">
        <v>78</v>
      </c>
      <c r="X104" s="16" t="s">
        <v>554</v>
      </c>
      <c r="Y104" s="58" t="s">
        <v>170</v>
      </c>
      <c r="Z104" s="15" t="s">
        <v>555</v>
      </c>
      <c r="AA104" s="15" t="s">
        <v>556</v>
      </c>
      <c r="AB104" s="51" t="s">
        <v>47</v>
      </c>
    </row>
    <row r="105" s="2" customFormat="1" ht="113" customHeight="1" spans="1:28">
      <c r="A105" s="18">
        <v>84</v>
      </c>
      <c r="B105" s="18" t="s">
        <v>557</v>
      </c>
      <c r="C105" s="15" t="s">
        <v>558</v>
      </c>
      <c r="D105" s="15" t="s">
        <v>505</v>
      </c>
      <c r="E105" s="15" t="s">
        <v>506</v>
      </c>
      <c r="F105" s="15" t="s">
        <v>39</v>
      </c>
      <c r="G105" s="16" t="s">
        <v>559</v>
      </c>
      <c r="H105" s="16" t="s">
        <v>560</v>
      </c>
      <c r="I105" s="16" t="s">
        <v>73</v>
      </c>
      <c r="J105" s="15">
        <v>29000</v>
      </c>
      <c r="K105" s="41">
        <f t="shared" si="20"/>
        <v>385</v>
      </c>
      <c r="L105" s="41">
        <f t="shared" si="21"/>
        <v>385</v>
      </c>
      <c r="M105" s="41"/>
      <c r="N105" s="41"/>
      <c r="O105" s="41">
        <v>385</v>
      </c>
      <c r="P105" s="41"/>
      <c r="Q105" s="58"/>
      <c r="R105" s="58"/>
      <c r="S105" s="58"/>
      <c r="T105" s="58"/>
      <c r="U105" s="58"/>
      <c r="V105" s="41"/>
      <c r="W105" s="45">
        <v>80</v>
      </c>
      <c r="X105" s="16" t="s">
        <v>561</v>
      </c>
      <c r="Y105" s="58" t="s">
        <v>170</v>
      </c>
      <c r="Z105" s="15" t="s">
        <v>555</v>
      </c>
      <c r="AA105" s="15" t="s">
        <v>556</v>
      </c>
      <c r="AB105" s="51" t="s">
        <v>47</v>
      </c>
    </row>
    <row r="106" s="2" customFormat="1" ht="114" customHeight="1" spans="1:28">
      <c r="A106" s="18">
        <v>85</v>
      </c>
      <c r="B106" s="18" t="s">
        <v>562</v>
      </c>
      <c r="C106" s="18" t="s">
        <v>563</v>
      </c>
      <c r="D106" s="18" t="s">
        <v>505</v>
      </c>
      <c r="E106" s="18" t="s">
        <v>506</v>
      </c>
      <c r="F106" s="18" t="s">
        <v>39</v>
      </c>
      <c r="G106" s="16" t="s">
        <v>564</v>
      </c>
      <c r="H106" s="16" t="s">
        <v>565</v>
      </c>
      <c r="I106" s="16" t="s">
        <v>73</v>
      </c>
      <c r="J106" s="18">
        <v>29000</v>
      </c>
      <c r="K106" s="41">
        <f t="shared" si="20"/>
        <v>370</v>
      </c>
      <c r="L106" s="41">
        <f t="shared" si="21"/>
        <v>370</v>
      </c>
      <c r="M106" s="41"/>
      <c r="N106" s="41"/>
      <c r="O106" s="41">
        <v>370</v>
      </c>
      <c r="P106" s="41"/>
      <c r="Q106" s="58"/>
      <c r="R106" s="58"/>
      <c r="S106" s="58"/>
      <c r="T106" s="58"/>
      <c r="U106" s="58"/>
      <c r="V106" s="41"/>
      <c r="W106" s="45">
        <v>75</v>
      </c>
      <c r="X106" s="16" t="s">
        <v>566</v>
      </c>
      <c r="Y106" s="58" t="s">
        <v>567</v>
      </c>
      <c r="Z106" s="15" t="s">
        <v>555</v>
      </c>
      <c r="AA106" s="15" t="s">
        <v>556</v>
      </c>
      <c r="AB106" s="51" t="s">
        <v>47</v>
      </c>
    </row>
    <row r="107" s="2" customFormat="1" ht="114" customHeight="1" spans="1:28">
      <c r="A107" s="18">
        <v>86</v>
      </c>
      <c r="B107" s="18" t="s">
        <v>568</v>
      </c>
      <c r="C107" s="15" t="s">
        <v>569</v>
      </c>
      <c r="D107" s="15" t="s">
        <v>505</v>
      </c>
      <c r="E107" s="15" t="s">
        <v>506</v>
      </c>
      <c r="F107" s="15" t="s">
        <v>39</v>
      </c>
      <c r="G107" s="16" t="s">
        <v>570</v>
      </c>
      <c r="H107" s="16" t="s">
        <v>571</v>
      </c>
      <c r="I107" s="16" t="s">
        <v>73</v>
      </c>
      <c r="J107" s="15">
        <v>31300</v>
      </c>
      <c r="K107" s="41">
        <f t="shared" si="20"/>
        <v>376</v>
      </c>
      <c r="L107" s="41">
        <f t="shared" si="21"/>
        <v>376</v>
      </c>
      <c r="M107" s="41"/>
      <c r="N107" s="41"/>
      <c r="O107" s="41">
        <v>376</v>
      </c>
      <c r="P107" s="41"/>
      <c r="Q107" s="58"/>
      <c r="R107" s="58"/>
      <c r="S107" s="58"/>
      <c r="T107" s="58"/>
      <c r="U107" s="58"/>
      <c r="V107" s="41"/>
      <c r="W107" s="45">
        <v>70</v>
      </c>
      <c r="X107" s="16" t="s">
        <v>572</v>
      </c>
      <c r="Y107" s="58" t="s">
        <v>170</v>
      </c>
      <c r="Z107" s="15" t="s">
        <v>555</v>
      </c>
      <c r="AA107" s="15" t="s">
        <v>556</v>
      </c>
      <c r="AB107" s="51" t="s">
        <v>47</v>
      </c>
    </row>
    <row r="108" s="2" customFormat="1" ht="110" customHeight="1" spans="1:28">
      <c r="A108" s="18">
        <v>87</v>
      </c>
      <c r="B108" s="18" t="s">
        <v>573</v>
      </c>
      <c r="C108" s="15" t="s">
        <v>574</v>
      </c>
      <c r="D108" s="15" t="s">
        <v>505</v>
      </c>
      <c r="E108" s="15" t="s">
        <v>506</v>
      </c>
      <c r="F108" s="15" t="s">
        <v>39</v>
      </c>
      <c r="G108" s="16" t="s">
        <v>575</v>
      </c>
      <c r="H108" s="16" t="s">
        <v>576</v>
      </c>
      <c r="I108" s="16" t="s">
        <v>73</v>
      </c>
      <c r="J108" s="15">
        <v>28000</v>
      </c>
      <c r="K108" s="41">
        <f t="shared" si="20"/>
        <v>350</v>
      </c>
      <c r="L108" s="41">
        <f t="shared" si="21"/>
        <v>350</v>
      </c>
      <c r="M108" s="41"/>
      <c r="N108" s="41"/>
      <c r="O108" s="41">
        <v>350</v>
      </c>
      <c r="P108" s="41"/>
      <c r="Q108" s="58"/>
      <c r="R108" s="58"/>
      <c r="S108" s="58"/>
      <c r="T108" s="58"/>
      <c r="U108" s="58"/>
      <c r="V108" s="41"/>
      <c r="W108" s="45">
        <v>60</v>
      </c>
      <c r="X108" s="16" t="s">
        <v>577</v>
      </c>
      <c r="Y108" s="58" t="s">
        <v>170</v>
      </c>
      <c r="Z108" s="15" t="s">
        <v>555</v>
      </c>
      <c r="AA108" s="15" t="s">
        <v>556</v>
      </c>
      <c r="AB108" s="51" t="s">
        <v>47</v>
      </c>
    </row>
    <row r="109" s="2" customFormat="1" ht="116" customHeight="1" spans="1:28">
      <c r="A109" s="18">
        <v>88</v>
      </c>
      <c r="B109" s="18" t="s">
        <v>578</v>
      </c>
      <c r="C109" s="15" t="s">
        <v>579</v>
      </c>
      <c r="D109" s="15" t="s">
        <v>37</v>
      </c>
      <c r="E109" s="15" t="s">
        <v>166</v>
      </c>
      <c r="F109" s="15" t="s">
        <v>39</v>
      </c>
      <c r="G109" s="16" t="s">
        <v>580</v>
      </c>
      <c r="H109" s="16" t="s">
        <v>581</v>
      </c>
      <c r="I109" s="16" t="s">
        <v>206</v>
      </c>
      <c r="J109" s="15">
        <v>3.8</v>
      </c>
      <c r="K109" s="41">
        <v>305</v>
      </c>
      <c r="L109" s="41"/>
      <c r="M109" s="41"/>
      <c r="N109" s="41"/>
      <c r="O109" s="41">
        <v>305</v>
      </c>
      <c r="P109" s="41"/>
      <c r="Q109" s="58"/>
      <c r="R109" s="58"/>
      <c r="S109" s="58"/>
      <c r="T109" s="58"/>
      <c r="U109" s="58"/>
      <c r="V109" s="41"/>
      <c r="W109" s="45">
        <v>1450</v>
      </c>
      <c r="X109" s="16" t="s">
        <v>582</v>
      </c>
      <c r="Y109" s="58" t="s">
        <v>208</v>
      </c>
      <c r="Z109" s="15" t="s">
        <v>555</v>
      </c>
      <c r="AA109" s="15" t="s">
        <v>556</v>
      </c>
      <c r="AB109" s="58" t="s">
        <v>583</v>
      </c>
    </row>
    <row r="110" s="2" customFormat="1" ht="116" customHeight="1" spans="1:28">
      <c r="A110" s="18">
        <v>89</v>
      </c>
      <c r="B110" s="18" t="s">
        <v>584</v>
      </c>
      <c r="C110" s="15" t="s">
        <v>585</v>
      </c>
      <c r="D110" s="15" t="s">
        <v>505</v>
      </c>
      <c r="E110" s="15" t="s">
        <v>506</v>
      </c>
      <c r="F110" s="15" t="s">
        <v>39</v>
      </c>
      <c r="G110" s="16" t="s">
        <v>586</v>
      </c>
      <c r="H110" s="16" t="s">
        <v>587</v>
      </c>
      <c r="I110" s="16" t="s">
        <v>73</v>
      </c>
      <c r="J110" s="15">
        <v>24000</v>
      </c>
      <c r="K110" s="41">
        <v>318</v>
      </c>
      <c r="L110" s="41"/>
      <c r="M110" s="41"/>
      <c r="N110" s="41"/>
      <c r="O110" s="41">
        <v>318</v>
      </c>
      <c r="P110" s="41"/>
      <c r="Q110" s="58"/>
      <c r="R110" s="58"/>
      <c r="S110" s="58"/>
      <c r="T110" s="58"/>
      <c r="U110" s="58"/>
      <c r="V110" s="41"/>
      <c r="W110" s="45">
        <v>99</v>
      </c>
      <c r="X110" s="16" t="s">
        <v>561</v>
      </c>
      <c r="Y110" s="58" t="s">
        <v>170</v>
      </c>
      <c r="Z110" s="15" t="s">
        <v>555</v>
      </c>
      <c r="AA110" s="15" t="s">
        <v>556</v>
      </c>
      <c r="AB110" s="58" t="s">
        <v>583</v>
      </c>
    </row>
    <row r="111" s="2" customFormat="1" ht="116" customHeight="1" spans="1:28">
      <c r="A111" s="18">
        <v>90</v>
      </c>
      <c r="B111" s="18" t="s">
        <v>588</v>
      </c>
      <c r="C111" s="15" t="s">
        <v>589</v>
      </c>
      <c r="D111" s="15" t="s">
        <v>505</v>
      </c>
      <c r="E111" s="15" t="s">
        <v>506</v>
      </c>
      <c r="F111" s="15" t="s">
        <v>39</v>
      </c>
      <c r="G111" s="16" t="s">
        <v>590</v>
      </c>
      <c r="H111" s="16" t="s">
        <v>591</v>
      </c>
      <c r="I111" s="16" t="s">
        <v>73</v>
      </c>
      <c r="J111" s="15">
        <v>15000</v>
      </c>
      <c r="K111" s="41">
        <f>L111</f>
        <v>198.85</v>
      </c>
      <c r="L111" s="41">
        <f>M111+N111+O111+P111+Q111+R111+S111+V111</f>
        <v>198.85</v>
      </c>
      <c r="M111" s="41">
        <v>198.85</v>
      </c>
      <c r="N111" s="41"/>
      <c r="O111" s="41"/>
      <c r="P111" s="41"/>
      <c r="Q111" s="58"/>
      <c r="R111" s="58"/>
      <c r="S111" s="58"/>
      <c r="T111" s="58"/>
      <c r="U111" s="58"/>
      <c r="V111" s="41"/>
      <c r="W111" s="45">
        <v>45</v>
      </c>
      <c r="X111" s="16" t="s">
        <v>592</v>
      </c>
      <c r="Y111" s="58" t="s">
        <v>170</v>
      </c>
      <c r="Z111" s="15" t="s">
        <v>555</v>
      </c>
      <c r="AA111" s="15" t="s">
        <v>556</v>
      </c>
      <c r="AB111" s="58" t="s">
        <v>339</v>
      </c>
    </row>
    <row r="112" s="2" customFormat="1" ht="135" spans="1:28">
      <c r="A112" s="18">
        <v>91</v>
      </c>
      <c r="B112" s="18" t="s">
        <v>593</v>
      </c>
      <c r="C112" s="15" t="s">
        <v>594</v>
      </c>
      <c r="D112" s="15" t="s">
        <v>505</v>
      </c>
      <c r="E112" s="15" t="s">
        <v>506</v>
      </c>
      <c r="F112" s="22" t="s">
        <v>39</v>
      </c>
      <c r="G112" s="16" t="s">
        <v>595</v>
      </c>
      <c r="H112" s="16" t="s">
        <v>596</v>
      </c>
      <c r="I112" s="16" t="s">
        <v>73</v>
      </c>
      <c r="J112" s="15">
        <v>32250</v>
      </c>
      <c r="K112" s="41">
        <f t="shared" ref="K112:K116" si="22">L112+T112+U112+V112</f>
        <v>387</v>
      </c>
      <c r="L112" s="41">
        <f t="shared" ref="L112:L116" si="23">M112+N112+O112+P112+Q112+R112+S112</f>
        <v>387</v>
      </c>
      <c r="M112" s="41"/>
      <c r="N112" s="41">
        <v>387</v>
      </c>
      <c r="O112" s="43"/>
      <c r="P112" s="43"/>
      <c r="Q112" s="43"/>
      <c r="R112" s="43"/>
      <c r="S112" s="43"/>
      <c r="T112" s="43"/>
      <c r="U112" s="43"/>
      <c r="V112" s="43"/>
      <c r="W112" s="45">
        <v>1780</v>
      </c>
      <c r="X112" s="16" t="s">
        <v>597</v>
      </c>
      <c r="Y112" s="58" t="s">
        <v>598</v>
      </c>
      <c r="Z112" s="15" t="s">
        <v>103</v>
      </c>
      <c r="AA112" s="15" t="s">
        <v>104</v>
      </c>
      <c r="AB112" s="51" t="s">
        <v>47</v>
      </c>
    </row>
    <row r="113" s="3" customFormat="1" ht="105" spans="1:29">
      <c r="A113" s="18">
        <v>92</v>
      </c>
      <c r="B113" s="15" t="s">
        <v>599</v>
      </c>
      <c r="C113" s="18" t="s">
        <v>600</v>
      </c>
      <c r="D113" s="18" t="s">
        <v>505</v>
      </c>
      <c r="E113" s="18" t="s">
        <v>506</v>
      </c>
      <c r="F113" s="18" t="s">
        <v>39</v>
      </c>
      <c r="G113" s="18" t="s">
        <v>601</v>
      </c>
      <c r="H113" s="21" t="s">
        <v>602</v>
      </c>
      <c r="I113" s="16" t="s">
        <v>73</v>
      </c>
      <c r="J113" s="47">
        <v>32000</v>
      </c>
      <c r="K113" s="48">
        <f t="shared" ref="K113:K117" si="24">L113+O113+P113+Q113+R113+S113+T113+U113+V113</f>
        <v>384</v>
      </c>
      <c r="L113" s="48">
        <f t="shared" ref="L113:L117" si="25">M113+N113</f>
        <v>384</v>
      </c>
      <c r="M113" s="47">
        <v>384</v>
      </c>
      <c r="N113" s="42"/>
      <c r="O113" s="42"/>
      <c r="P113" s="42"/>
      <c r="Q113" s="42"/>
      <c r="R113" s="42"/>
      <c r="S113" s="42"/>
      <c r="T113" s="42"/>
      <c r="U113" s="42"/>
      <c r="V113" s="49"/>
      <c r="W113" s="15">
        <v>500</v>
      </c>
      <c r="X113" s="16" t="s">
        <v>597</v>
      </c>
      <c r="Y113" s="16" t="s">
        <v>598</v>
      </c>
      <c r="Z113" s="15" t="s">
        <v>103</v>
      </c>
      <c r="AA113" s="16" t="s">
        <v>104</v>
      </c>
      <c r="AB113" s="18" t="s">
        <v>95</v>
      </c>
      <c r="AC113" s="78"/>
    </row>
    <row r="114" s="2" customFormat="1" ht="113" customHeight="1" spans="1:28">
      <c r="A114" s="18">
        <v>93</v>
      </c>
      <c r="B114" s="18" t="s">
        <v>603</v>
      </c>
      <c r="C114" s="15" t="s">
        <v>604</v>
      </c>
      <c r="D114" s="15" t="s">
        <v>505</v>
      </c>
      <c r="E114" s="15" t="s">
        <v>506</v>
      </c>
      <c r="F114" s="22" t="s">
        <v>39</v>
      </c>
      <c r="G114" s="16" t="s">
        <v>605</v>
      </c>
      <c r="H114" s="20" t="s">
        <v>606</v>
      </c>
      <c r="I114" s="20" t="s">
        <v>206</v>
      </c>
      <c r="J114" s="15">
        <v>8</v>
      </c>
      <c r="K114" s="41">
        <f t="shared" si="22"/>
        <v>380</v>
      </c>
      <c r="L114" s="41">
        <f t="shared" si="23"/>
        <v>380</v>
      </c>
      <c r="M114" s="41"/>
      <c r="N114" s="41">
        <v>380</v>
      </c>
      <c r="O114" s="43"/>
      <c r="P114" s="43"/>
      <c r="Q114" s="43"/>
      <c r="R114" s="43"/>
      <c r="S114" s="43"/>
      <c r="T114" s="43"/>
      <c r="U114" s="43"/>
      <c r="V114" s="43"/>
      <c r="W114" s="45">
        <v>1745</v>
      </c>
      <c r="X114" s="16" t="s">
        <v>597</v>
      </c>
      <c r="Y114" s="58" t="s">
        <v>598</v>
      </c>
      <c r="Z114" s="15" t="s">
        <v>308</v>
      </c>
      <c r="AA114" s="15" t="s">
        <v>309</v>
      </c>
      <c r="AB114" s="58" t="s">
        <v>339</v>
      </c>
    </row>
    <row r="115" s="2" customFormat="1" ht="109" customHeight="1" spans="1:28">
      <c r="A115" s="18">
        <v>94</v>
      </c>
      <c r="B115" s="18" t="s">
        <v>607</v>
      </c>
      <c r="C115" s="18" t="s">
        <v>608</v>
      </c>
      <c r="D115" s="18" t="s">
        <v>505</v>
      </c>
      <c r="E115" s="18" t="s">
        <v>506</v>
      </c>
      <c r="F115" s="44" t="s">
        <v>39</v>
      </c>
      <c r="G115" s="17" t="s">
        <v>609</v>
      </c>
      <c r="H115" s="17" t="s">
        <v>610</v>
      </c>
      <c r="I115" s="16" t="s">
        <v>73</v>
      </c>
      <c r="J115" s="18">
        <v>32250</v>
      </c>
      <c r="K115" s="48">
        <f t="shared" si="24"/>
        <v>387</v>
      </c>
      <c r="L115" s="48">
        <f t="shared" si="25"/>
        <v>387</v>
      </c>
      <c r="M115" s="47"/>
      <c r="N115" s="47">
        <v>387</v>
      </c>
      <c r="O115" s="42"/>
      <c r="P115" s="42"/>
      <c r="Q115" s="42"/>
      <c r="R115" s="42"/>
      <c r="S115" s="42"/>
      <c r="T115" s="42"/>
      <c r="U115" s="42"/>
      <c r="V115" s="42"/>
      <c r="W115" s="49">
        <v>275</v>
      </c>
      <c r="X115" s="17" t="s">
        <v>597</v>
      </c>
      <c r="Y115" s="61" t="s">
        <v>598</v>
      </c>
      <c r="Z115" s="18" t="s">
        <v>315</v>
      </c>
      <c r="AA115" s="18" t="s">
        <v>316</v>
      </c>
      <c r="AB115" s="18" t="s">
        <v>95</v>
      </c>
    </row>
    <row r="116" s="2" customFormat="1" ht="118" customHeight="1" spans="1:28">
      <c r="A116" s="18">
        <v>95</v>
      </c>
      <c r="B116" s="18" t="s">
        <v>611</v>
      </c>
      <c r="C116" s="15" t="s">
        <v>612</v>
      </c>
      <c r="D116" s="15" t="s">
        <v>505</v>
      </c>
      <c r="E116" s="15" t="s">
        <v>506</v>
      </c>
      <c r="F116" s="22" t="s">
        <v>39</v>
      </c>
      <c r="G116" s="16" t="s">
        <v>613</v>
      </c>
      <c r="H116" s="20" t="s">
        <v>614</v>
      </c>
      <c r="I116" s="16" t="s">
        <v>73</v>
      </c>
      <c r="J116" s="45">
        <v>32000</v>
      </c>
      <c r="K116" s="41">
        <f t="shared" si="22"/>
        <v>384</v>
      </c>
      <c r="L116" s="41">
        <f t="shared" si="23"/>
        <v>384</v>
      </c>
      <c r="M116" s="41"/>
      <c r="N116" s="41">
        <v>384</v>
      </c>
      <c r="O116" s="43"/>
      <c r="P116" s="43"/>
      <c r="Q116" s="43"/>
      <c r="R116" s="43"/>
      <c r="S116" s="43"/>
      <c r="T116" s="43"/>
      <c r="U116" s="43"/>
      <c r="V116" s="43"/>
      <c r="W116" s="45">
        <v>1800</v>
      </c>
      <c r="X116" s="16" t="s">
        <v>597</v>
      </c>
      <c r="Y116" s="58" t="s">
        <v>598</v>
      </c>
      <c r="Z116" s="15" t="s">
        <v>322</v>
      </c>
      <c r="AA116" s="15" t="s">
        <v>323</v>
      </c>
      <c r="AB116" s="58" t="s">
        <v>339</v>
      </c>
    </row>
    <row r="117" s="3" customFormat="1" ht="120" spans="1:29">
      <c r="A117" s="18">
        <v>96</v>
      </c>
      <c r="B117" s="18" t="s">
        <v>615</v>
      </c>
      <c r="C117" s="71" t="s">
        <v>616</v>
      </c>
      <c r="D117" s="71" t="s">
        <v>505</v>
      </c>
      <c r="E117" s="71" t="s">
        <v>506</v>
      </c>
      <c r="F117" s="71" t="s">
        <v>39</v>
      </c>
      <c r="G117" s="22" t="s">
        <v>617</v>
      </c>
      <c r="H117" s="16" t="s">
        <v>618</v>
      </c>
      <c r="I117" s="16" t="s">
        <v>73</v>
      </c>
      <c r="J117" s="49">
        <v>31000</v>
      </c>
      <c r="K117" s="48">
        <f t="shared" si="24"/>
        <v>384</v>
      </c>
      <c r="L117" s="48">
        <f t="shared" si="25"/>
        <v>384</v>
      </c>
      <c r="M117" s="47"/>
      <c r="N117" s="47">
        <v>384</v>
      </c>
      <c r="O117" s="42"/>
      <c r="P117" s="42"/>
      <c r="Q117" s="42"/>
      <c r="R117" s="42"/>
      <c r="S117" s="42"/>
      <c r="T117" s="42"/>
      <c r="U117" s="42"/>
      <c r="V117" s="42"/>
      <c r="W117" s="51">
        <v>660</v>
      </c>
      <c r="X117" s="16" t="s">
        <v>619</v>
      </c>
      <c r="Y117" s="16" t="s">
        <v>620</v>
      </c>
      <c r="Z117" s="18" t="s">
        <v>322</v>
      </c>
      <c r="AA117" s="18" t="s">
        <v>323</v>
      </c>
      <c r="AB117" s="18" t="s">
        <v>95</v>
      </c>
      <c r="AC117" s="80"/>
    </row>
    <row r="118" s="2" customFormat="1" ht="112" customHeight="1" spans="1:28">
      <c r="A118" s="18">
        <v>97</v>
      </c>
      <c r="B118" s="18" t="s">
        <v>621</v>
      </c>
      <c r="C118" s="15" t="s">
        <v>622</v>
      </c>
      <c r="D118" s="15" t="s">
        <v>505</v>
      </c>
      <c r="E118" s="15" t="s">
        <v>506</v>
      </c>
      <c r="F118" s="22" t="s">
        <v>39</v>
      </c>
      <c r="G118" s="16" t="s">
        <v>623</v>
      </c>
      <c r="H118" s="20" t="s">
        <v>624</v>
      </c>
      <c r="I118" s="16" t="s">
        <v>73</v>
      </c>
      <c r="J118" s="15">
        <v>32250</v>
      </c>
      <c r="K118" s="41">
        <f t="shared" ref="K118:K121" si="26">L118+T118+U118+V118</f>
        <v>387</v>
      </c>
      <c r="L118" s="41">
        <f t="shared" ref="L118:L121" si="27">M118+N118+O118+P118+Q118+R118+S118</f>
        <v>387</v>
      </c>
      <c r="M118" s="41"/>
      <c r="N118" s="41">
        <v>387</v>
      </c>
      <c r="O118" s="43"/>
      <c r="P118" s="43"/>
      <c r="Q118" s="43"/>
      <c r="R118" s="43"/>
      <c r="S118" s="43"/>
      <c r="T118" s="43"/>
      <c r="U118" s="43"/>
      <c r="V118" s="43"/>
      <c r="W118" s="45">
        <v>14203</v>
      </c>
      <c r="X118" s="16" t="s">
        <v>597</v>
      </c>
      <c r="Y118" s="58" t="s">
        <v>598</v>
      </c>
      <c r="Z118" s="15" t="s">
        <v>345</v>
      </c>
      <c r="AA118" s="15" t="s">
        <v>346</v>
      </c>
      <c r="AB118" s="51" t="s">
        <v>47</v>
      </c>
    </row>
    <row r="119" s="2" customFormat="1" ht="91" customHeight="1" spans="1:28">
      <c r="A119" s="18">
        <v>98</v>
      </c>
      <c r="B119" s="18" t="s">
        <v>625</v>
      </c>
      <c r="C119" s="15" t="s">
        <v>626</v>
      </c>
      <c r="D119" s="15" t="s">
        <v>505</v>
      </c>
      <c r="E119" s="15" t="s">
        <v>506</v>
      </c>
      <c r="F119" s="22" t="s">
        <v>39</v>
      </c>
      <c r="G119" s="20" t="s">
        <v>627</v>
      </c>
      <c r="H119" s="20" t="s">
        <v>628</v>
      </c>
      <c r="I119" s="16" t="s">
        <v>73</v>
      </c>
      <c r="J119" s="45">
        <v>26250</v>
      </c>
      <c r="K119" s="41">
        <f t="shared" si="26"/>
        <v>315</v>
      </c>
      <c r="L119" s="41">
        <f t="shared" si="27"/>
        <v>315</v>
      </c>
      <c r="M119" s="41"/>
      <c r="N119" s="41">
        <v>315</v>
      </c>
      <c r="O119" s="43"/>
      <c r="P119" s="43"/>
      <c r="Q119" s="43"/>
      <c r="R119" s="43"/>
      <c r="S119" s="43"/>
      <c r="T119" s="43"/>
      <c r="U119" s="43"/>
      <c r="V119" s="43"/>
      <c r="W119" s="45">
        <v>328</v>
      </c>
      <c r="X119" s="16" t="s">
        <v>597</v>
      </c>
      <c r="Y119" s="58" t="s">
        <v>598</v>
      </c>
      <c r="Z119" s="15" t="s">
        <v>162</v>
      </c>
      <c r="AA119" s="15" t="s">
        <v>163</v>
      </c>
      <c r="AB119" s="51" t="s">
        <v>47</v>
      </c>
    </row>
    <row r="120" s="2" customFormat="1" ht="97" customHeight="1" spans="1:28">
      <c r="A120" s="18">
        <v>99</v>
      </c>
      <c r="B120" s="18" t="s">
        <v>629</v>
      </c>
      <c r="C120" s="18" t="s">
        <v>630</v>
      </c>
      <c r="D120" s="18" t="s">
        <v>505</v>
      </c>
      <c r="E120" s="18" t="s">
        <v>506</v>
      </c>
      <c r="F120" s="18" t="s">
        <v>39</v>
      </c>
      <c r="G120" s="17" t="s">
        <v>631</v>
      </c>
      <c r="H120" s="21" t="s">
        <v>632</v>
      </c>
      <c r="I120" s="16" t="s">
        <v>73</v>
      </c>
      <c r="J120" s="18">
        <v>28254</v>
      </c>
      <c r="K120" s="48">
        <f t="shared" ref="K120:K123" si="28">L120+O120+P120+Q120+R120+S120+T120+U120+V120</f>
        <v>387</v>
      </c>
      <c r="L120" s="48">
        <f t="shared" ref="L120:L123" si="29">M120+N120</f>
        <v>387</v>
      </c>
      <c r="M120" s="47"/>
      <c r="N120" s="47">
        <v>387</v>
      </c>
      <c r="O120" s="18"/>
      <c r="P120" s="18"/>
      <c r="Q120" s="18"/>
      <c r="R120" s="18"/>
      <c r="S120" s="18"/>
      <c r="T120" s="18"/>
      <c r="U120" s="18"/>
      <c r="V120" s="18"/>
      <c r="W120" s="49">
        <v>1350</v>
      </c>
      <c r="X120" s="17" t="s">
        <v>597</v>
      </c>
      <c r="Y120" s="61" t="s">
        <v>598</v>
      </c>
      <c r="Z120" s="18" t="s">
        <v>371</v>
      </c>
      <c r="AA120" s="18" t="s">
        <v>372</v>
      </c>
      <c r="AB120" s="18" t="s">
        <v>95</v>
      </c>
    </row>
    <row r="121" s="2" customFormat="1" ht="119" customHeight="1" spans="1:28">
      <c r="A121" s="18">
        <v>100</v>
      </c>
      <c r="B121" s="18" t="s">
        <v>633</v>
      </c>
      <c r="C121" s="15" t="s">
        <v>634</v>
      </c>
      <c r="D121" s="15" t="s">
        <v>505</v>
      </c>
      <c r="E121" s="15" t="s">
        <v>506</v>
      </c>
      <c r="F121" s="22" t="s">
        <v>39</v>
      </c>
      <c r="G121" s="16" t="s">
        <v>635</v>
      </c>
      <c r="H121" s="20" t="s">
        <v>636</v>
      </c>
      <c r="I121" s="16" t="s">
        <v>73</v>
      </c>
      <c r="J121" s="45">
        <v>32000</v>
      </c>
      <c r="K121" s="41">
        <f t="shared" si="26"/>
        <v>384</v>
      </c>
      <c r="L121" s="41">
        <f t="shared" si="27"/>
        <v>384</v>
      </c>
      <c r="M121" s="41"/>
      <c r="N121" s="41">
        <v>384</v>
      </c>
      <c r="O121" s="41"/>
      <c r="P121" s="41"/>
      <c r="Q121" s="41"/>
      <c r="R121" s="41"/>
      <c r="S121" s="41"/>
      <c r="T121" s="41"/>
      <c r="U121" s="41"/>
      <c r="V121" s="41"/>
      <c r="W121" s="45">
        <v>1800</v>
      </c>
      <c r="X121" s="16" t="s">
        <v>637</v>
      </c>
      <c r="Y121" s="58" t="s">
        <v>598</v>
      </c>
      <c r="Z121" s="15" t="s">
        <v>93</v>
      </c>
      <c r="AA121" s="15" t="s">
        <v>112</v>
      </c>
      <c r="AB121" s="51" t="s">
        <v>47</v>
      </c>
    </row>
    <row r="122" s="2" customFormat="1" ht="112" customHeight="1" spans="1:28">
      <c r="A122" s="18">
        <v>101</v>
      </c>
      <c r="B122" s="18" t="s">
        <v>638</v>
      </c>
      <c r="C122" s="72" t="s">
        <v>639</v>
      </c>
      <c r="D122" s="18" t="s">
        <v>505</v>
      </c>
      <c r="E122" s="18" t="s">
        <v>506</v>
      </c>
      <c r="F122" s="44" t="s">
        <v>39</v>
      </c>
      <c r="G122" s="17" t="s">
        <v>640</v>
      </c>
      <c r="H122" s="21" t="s">
        <v>641</v>
      </c>
      <c r="I122" s="16" t="s">
        <v>73</v>
      </c>
      <c r="J122" s="18">
        <v>32000</v>
      </c>
      <c r="K122" s="48">
        <f t="shared" si="28"/>
        <v>384</v>
      </c>
      <c r="L122" s="48">
        <f t="shared" si="29"/>
        <v>384</v>
      </c>
      <c r="M122" s="47"/>
      <c r="N122" s="47">
        <v>384</v>
      </c>
      <c r="O122" s="47"/>
      <c r="P122" s="47"/>
      <c r="Q122" s="61"/>
      <c r="R122" s="47"/>
      <c r="S122" s="47"/>
      <c r="T122" s="47"/>
      <c r="U122" s="47"/>
      <c r="V122" s="47"/>
      <c r="W122" s="49">
        <v>1600</v>
      </c>
      <c r="X122" s="17" t="s">
        <v>637</v>
      </c>
      <c r="Y122" s="61" t="s">
        <v>598</v>
      </c>
      <c r="Z122" s="18" t="s">
        <v>93</v>
      </c>
      <c r="AA122" s="18" t="s">
        <v>112</v>
      </c>
      <c r="AB122" s="18" t="s">
        <v>95</v>
      </c>
    </row>
    <row r="123" s="2" customFormat="1" ht="116" customHeight="1" spans="1:28">
      <c r="A123" s="18">
        <v>102</v>
      </c>
      <c r="B123" s="18" t="s">
        <v>642</v>
      </c>
      <c r="C123" s="72" t="s">
        <v>643</v>
      </c>
      <c r="D123" s="18" t="s">
        <v>505</v>
      </c>
      <c r="E123" s="18" t="s">
        <v>506</v>
      </c>
      <c r="F123" s="18" t="s">
        <v>39</v>
      </c>
      <c r="G123" s="67" t="s">
        <v>644</v>
      </c>
      <c r="H123" s="67" t="s">
        <v>645</v>
      </c>
      <c r="I123" s="16" t="s">
        <v>73</v>
      </c>
      <c r="J123" s="18">
        <v>32250</v>
      </c>
      <c r="K123" s="48">
        <f t="shared" si="28"/>
        <v>387</v>
      </c>
      <c r="L123" s="48">
        <f t="shared" si="29"/>
        <v>387</v>
      </c>
      <c r="M123" s="47"/>
      <c r="N123" s="47">
        <v>387</v>
      </c>
      <c r="O123" s="47"/>
      <c r="P123" s="47"/>
      <c r="Q123" s="61"/>
      <c r="R123" s="47"/>
      <c r="S123" s="47"/>
      <c r="T123" s="47"/>
      <c r="U123" s="47"/>
      <c r="V123" s="47"/>
      <c r="W123" s="49">
        <v>1850</v>
      </c>
      <c r="X123" s="17" t="s">
        <v>597</v>
      </c>
      <c r="Y123" s="61" t="s">
        <v>598</v>
      </c>
      <c r="Z123" s="49" t="s">
        <v>407</v>
      </c>
      <c r="AA123" s="49" t="s">
        <v>408</v>
      </c>
      <c r="AB123" s="18" t="s">
        <v>95</v>
      </c>
    </row>
    <row r="124" s="2" customFormat="1" ht="110" customHeight="1" spans="1:28">
      <c r="A124" s="18">
        <v>103</v>
      </c>
      <c r="B124" s="18" t="s">
        <v>646</v>
      </c>
      <c r="C124" s="15" t="s">
        <v>647</v>
      </c>
      <c r="D124" s="15" t="s">
        <v>505</v>
      </c>
      <c r="E124" s="15" t="s">
        <v>506</v>
      </c>
      <c r="F124" s="15" t="s">
        <v>39</v>
      </c>
      <c r="G124" s="16" t="s">
        <v>648</v>
      </c>
      <c r="H124" s="20" t="s">
        <v>649</v>
      </c>
      <c r="I124" s="16" t="s">
        <v>73</v>
      </c>
      <c r="J124" s="45">
        <v>32000</v>
      </c>
      <c r="K124" s="41">
        <f t="shared" ref="K124:K137" si="30">L124+T124+U124+V124</f>
        <v>384</v>
      </c>
      <c r="L124" s="41">
        <f t="shared" ref="L124:L137" si="31">M124+N124+O124+P124+Q124+R124+S124</f>
        <v>384</v>
      </c>
      <c r="M124" s="41"/>
      <c r="N124" s="41">
        <v>384</v>
      </c>
      <c r="O124" s="43"/>
      <c r="P124" s="43"/>
      <c r="Q124" s="43"/>
      <c r="R124" s="43"/>
      <c r="S124" s="43"/>
      <c r="T124" s="43"/>
      <c r="U124" s="43"/>
      <c r="V124" s="43"/>
      <c r="W124" s="45">
        <v>3100</v>
      </c>
      <c r="X124" s="16" t="s">
        <v>597</v>
      </c>
      <c r="Y124" s="58" t="s">
        <v>598</v>
      </c>
      <c r="Z124" s="15" t="s">
        <v>85</v>
      </c>
      <c r="AA124" s="15" t="s">
        <v>86</v>
      </c>
      <c r="AB124" s="51" t="s">
        <v>47</v>
      </c>
    </row>
    <row r="125" s="2" customFormat="1" ht="118" customHeight="1" spans="1:28">
      <c r="A125" s="18">
        <v>104</v>
      </c>
      <c r="B125" s="18" t="s">
        <v>650</v>
      </c>
      <c r="C125" s="15" t="s">
        <v>651</v>
      </c>
      <c r="D125" s="15" t="s">
        <v>505</v>
      </c>
      <c r="E125" s="15" t="s">
        <v>506</v>
      </c>
      <c r="F125" s="15" t="s">
        <v>39</v>
      </c>
      <c r="G125" s="16" t="s">
        <v>652</v>
      </c>
      <c r="H125" s="20" t="s">
        <v>653</v>
      </c>
      <c r="I125" s="16" t="s">
        <v>73</v>
      </c>
      <c r="J125" s="15">
        <v>32250</v>
      </c>
      <c r="K125" s="41">
        <f t="shared" si="30"/>
        <v>387</v>
      </c>
      <c r="L125" s="41">
        <f t="shared" si="31"/>
        <v>387</v>
      </c>
      <c r="M125" s="41"/>
      <c r="N125" s="41">
        <v>387</v>
      </c>
      <c r="O125" s="75"/>
      <c r="P125" s="41"/>
      <c r="Q125" s="41"/>
      <c r="R125" s="41"/>
      <c r="S125" s="41"/>
      <c r="T125" s="41"/>
      <c r="U125" s="41"/>
      <c r="V125" s="15"/>
      <c r="W125" s="45">
        <v>3600</v>
      </c>
      <c r="X125" s="16" t="s">
        <v>597</v>
      </c>
      <c r="Y125" s="58" t="s">
        <v>598</v>
      </c>
      <c r="Z125" s="15" t="s">
        <v>119</v>
      </c>
      <c r="AA125" s="15" t="s">
        <v>120</v>
      </c>
      <c r="AB125" s="51" t="s">
        <v>47</v>
      </c>
    </row>
    <row r="126" s="3" customFormat="1" ht="75" spans="1:29">
      <c r="A126" s="18">
        <v>105</v>
      </c>
      <c r="B126" s="15" t="s">
        <v>654</v>
      </c>
      <c r="C126" s="18" t="s">
        <v>655</v>
      </c>
      <c r="D126" s="18" t="s">
        <v>505</v>
      </c>
      <c r="E126" s="18" t="s">
        <v>523</v>
      </c>
      <c r="F126" s="18" t="s">
        <v>39</v>
      </c>
      <c r="G126" s="18" t="s">
        <v>656</v>
      </c>
      <c r="H126" s="17" t="s">
        <v>657</v>
      </c>
      <c r="I126" s="17" t="s">
        <v>206</v>
      </c>
      <c r="J126" s="18">
        <v>3.74</v>
      </c>
      <c r="K126" s="48">
        <f>L126+O126+P126+Q126+R126+S126+T126+U126+V126</f>
        <v>450</v>
      </c>
      <c r="L126" s="18">
        <v>450</v>
      </c>
      <c r="M126" s="18"/>
      <c r="N126" s="18">
        <v>450</v>
      </c>
      <c r="O126" s="18"/>
      <c r="P126" s="18"/>
      <c r="Q126" s="18"/>
      <c r="R126" s="18"/>
      <c r="S126" s="18"/>
      <c r="T126" s="18"/>
      <c r="U126" s="18"/>
      <c r="V126" s="18"/>
      <c r="W126" s="45">
        <v>40</v>
      </c>
      <c r="X126" s="58" t="s">
        <v>526</v>
      </c>
      <c r="Y126" s="58" t="s">
        <v>658</v>
      </c>
      <c r="Z126" s="41" t="s">
        <v>484</v>
      </c>
      <c r="AA126" s="41" t="s">
        <v>485</v>
      </c>
      <c r="AB126" s="18" t="s">
        <v>95</v>
      </c>
      <c r="AC126" s="65"/>
    </row>
    <row r="127" s="2" customFormat="1" ht="211" customHeight="1" spans="1:28">
      <c r="A127" s="18">
        <v>106</v>
      </c>
      <c r="B127" s="18" t="s">
        <v>659</v>
      </c>
      <c r="C127" s="15" t="s">
        <v>660</v>
      </c>
      <c r="D127" s="15" t="s">
        <v>505</v>
      </c>
      <c r="E127" s="15" t="s">
        <v>506</v>
      </c>
      <c r="F127" s="22" t="s">
        <v>39</v>
      </c>
      <c r="G127" s="16" t="s">
        <v>661</v>
      </c>
      <c r="H127" s="20" t="s">
        <v>662</v>
      </c>
      <c r="I127" s="16" t="s">
        <v>73</v>
      </c>
      <c r="J127" s="45">
        <v>28500</v>
      </c>
      <c r="K127" s="41">
        <f t="shared" si="30"/>
        <v>342</v>
      </c>
      <c r="L127" s="41">
        <f t="shared" si="31"/>
        <v>342</v>
      </c>
      <c r="M127" s="41"/>
      <c r="N127" s="41">
        <v>342</v>
      </c>
      <c r="O127" s="43"/>
      <c r="P127" s="43"/>
      <c r="Q127" s="43"/>
      <c r="R127" s="43"/>
      <c r="S127" s="43"/>
      <c r="T127" s="43"/>
      <c r="U127" s="43"/>
      <c r="V127" s="43"/>
      <c r="W127" s="45">
        <v>4040</v>
      </c>
      <c r="X127" s="16" t="s">
        <v>597</v>
      </c>
      <c r="Y127" s="58" t="s">
        <v>598</v>
      </c>
      <c r="Z127" s="15" t="s">
        <v>141</v>
      </c>
      <c r="AA127" s="15" t="s">
        <v>142</v>
      </c>
      <c r="AB127" s="51" t="s">
        <v>47</v>
      </c>
    </row>
    <row r="128" s="2" customFormat="1" ht="95" customHeight="1" spans="1:28">
      <c r="A128" s="18">
        <v>107</v>
      </c>
      <c r="B128" s="18" t="s">
        <v>663</v>
      </c>
      <c r="C128" s="22" t="s">
        <v>664</v>
      </c>
      <c r="D128" s="15" t="s">
        <v>505</v>
      </c>
      <c r="E128" s="15" t="s">
        <v>665</v>
      </c>
      <c r="F128" s="15" t="s">
        <v>39</v>
      </c>
      <c r="G128" s="16" t="s">
        <v>99</v>
      </c>
      <c r="H128" s="16" t="s">
        <v>666</v>
      </c>
      <c r="I128" s="17" t="s">
        <v>206</v>
      </c>
      <c r="J128" s="15">
        <v>4.7</v>
      </c>
      <c r="K128" s="41">
        <f t="shared" si="30"/>
        <v>252</v>
      </c>
      <c r="L128" s="41">
        <f t="shared" si="31"/>
        <v>252</v>
      </c>
      <c r="M128" s="41"/>
      <c r="N128" s="41">
        <v>252</v>
      </c>
      <c r="O128" s="43"/>
      <c r="P128" s="43"/>
      <c r="Q128" s="43"/>
      <c r="R128" s="43"/>
      <c r="S128" s="43"/>
      <c r="T128" s="43"/>
      <c r="U128" s="43"/>
      <c r="V128" s="43"/>
      <c r="W128" s="45">
        <v>435</v>
      </c>
      <c r="X128" s="20" t="s">
        <v>667</v>
      </c>
      <c r="Y128" s="20" t="s">
        <v>668</v>
      </c>
      <c r="Z128" s="15" t="s">
        <v>103</v>
      </c>
      <c r="AA128" s="15" t="s">
        <v>104</v>
      </c>
      <c r="AB128" s="51" t="s">
        <v>47</v>
      </c>
    </row>
    <row r="129" s="2" customFormat="1" ht="140" customHeight="1" spans="1:28">
      <c r="A129" s="18">
        <v>108</v>
      </c>
      <c r="B129" s="18" t="s">
        <v>669</v>
      </c>
      <c r="C129" s="15" t="s">
        <v>670</v>
      </c>
      <c r="D129" s="15" t="s">
        <v>505</v>
      </c>
      <c r="E129" s="15" t="s">
        <v>665</v>
      </c>
      <c r="F129" s="15" t="s">
        <v>39</v>
      </c>
      <c r="G129" s="16" t="s">
        <v>671</v>
      </c>
      <c r="H129" s="20" t="s">
        <v>672</v>
      </c>
      <c r="I129" s="17" t="s">
        <v>206</v>
      </c>
      <c r="J129" s="45">
        <v>8.9</v>
      </c>
      <c r="K129" s="41">
        <f t="shared" si="30"/>
        <v>700</v>
      </c>
      <c r="L129" s="41">
        <f t="shared" si="31"/>
        <v>700</v>
      </c>
      <c r="M129" s="41"/>
      <c r="N129" s="41">
        <v>700</v>
      </c>
      <c r="O129" s="43"/>
      <c r="P129" s="43"/>
      <c r="Q129" s="43"/>
      <c r="R129" s="43"/>
      <c r="S129" s="43"/>
      <c r="T129" s="43"/>
      <c r="U129" s="43"/>
      <c r="V129" s="43"/>
      <c r="W129" s="45">
        <v>1375</v>
      </c>
      <c r="X129" s="20" t="s">
        <v>673</v>
      </c>
      <c r="Y129" s="58" t="s">
        <v>674</v>
      </c>
      <c r="Z129" s="15" t="s">
        <v>301</v>
      </c>
      <c r="AA129" s="15" t="s">
        <v>302</v>
      </c>
      <c r="AB129" s="51" t="s">
        <v>47</v>
      </c>
    </row>
    <row r="130" s="2" customFormat="1" ht="140" customHeight="1" spans="1:28">
      <c r="A130" s="18">
        <v>109</v>
      </c>
      <c r="B130" s="18" t="s">
        <v>675</v>
      </c>
      <c r="C130" s="15" t="s">
        <v>676</v>
      </c>
      <c r="D130" s="15" t="s">
        <v>505</v>
      </c>
      <c r="E130" s="15" t="s">
        <v>665</v>
      </c>
      <c r="F130" s="15" t="s">
        <v>39</v>
      </c>
      <c r="G130" s="16" t="s">
        <v>677</v>
      </c>
      <c r="H130" s="16" t="s">
        <v>678</v>
      </c>
      <c r="I130" s="16" t="s">
        <v>138</v>
      </c>
      <c r="J130" s="45">
        <v>1</v>
      </c>
      <c r="K130" s="41">
        <f t="shared" si="30"/>
        <v>380</v>
      </c>
      <c r="L130" s="41">
        <f t="shared" si="31"/>
        <v>380</v>
      </c>
      <c r="M130" s="41"/>
      <c r="N130" s="41">
        <v>380</v>
      </c>
      <c r="O130" s="43"/>
      <c r="P130" s="43"/>
      <c r="Q130" s="43"/>
      <c r="R130" s="43"/>
      <c r="S130" s="43"/>
      <c r="T130" s="43"/>
      <c r="U130" s="43"/>
      <c r="V130" s="43"/>
      <c r="W130" s="45">
        <v>3090</v>
      </c>
      <c r="X130" s="20" t="s">
        <v>679</v>
      </c>
      <c r="Y130" s="58" t="s">
        <v>680</v>
      </c>
      <c r="Z130" s="15" t="s">
        <v>345</v>
      </c>
      <c r="AA130" s="15" t="s">
        <v>346</v>
      </c>
      <c r="AB130" s="58" t="s">
        <v>339</v>
      </c>
    </row>
    <row r="131" s="2" customFormat="1" ht="140" customHeight="1" spans="1:28">
      <c r="A131" s="18">
        <v>110</v>
      </c>
      <c r="B131" s="18" t="s">
        <v>681</v>
      </c>
      <c r="C131" s="18" t="s">
        <v>682</v>
      </c>
      <c r="D131" s="18" t="s">
        <v>505</v>
      </c>
      <c r="E131" s="18" t="s">
        <v>665</v>
      </c>
      <c r="F131" s="15" t="s">
        <v>39</v>
      </c>
      <c r="G131" s="17" t="s">
        <v>683</v>
      </c>
      <c r="H131" s="20" t="s">
        <v>684</v>
      </c>
      <c r="I131" s="20" t="s">
        <v>138</v>
      </c>
      <c r="J131" s="51">
        <v>1</v>
      </c>
      <c r="K131" s="41">
        <f t="shared" si="30"/>
        <v>1400</v>
      </c>
      <c r="L131" s="41">
        <f t="shared" si="31"/>
        <v>1400</v>
      </c>
      <c r="M131" s="41"/>
      <c r="N131" s="41">
        <v>1400</v>
      </c>
      <c r="O131" s="43"/>
      <c r="P131" s="43"/>
      <c r="Q131" s="43"/>
      <c r="R131" s="43"/>
      <c r="S131" s="43"/>
      <c r="T131" s="43"/>
      <c r="U131" s="43"/>
      <c r="V131" s="43"/>
      <c r="W131" s="45">
        <v>1780</v>
      </c>
      <c r="X131" s="16" t="s">
        <v>673</v>
      </c>
      <c r="Y131" s="58" t="s">
        <v>685</v>
      </c>
      <c r="Z131" s="15" t="s">
        <v>93</v>
      </c>
      <c r="AA131" s="15" t="s">
        <v>112</v>
      </c>
      <c r="AB131" s="58" t="s">
        <v>339</v>
      </c>
    </row>
    <row r="132" s="2" customFormat="1" ht="140" customHeight="1" spans="1:28">
      <c r="A132" s="18">
        <v>111</v>
      </c>
      <c r="B132" s="18" t="s">
        <v>686</v>
      </c>
      <c r="C132" s="18" t="s">
        <v>687</v>
      </c>
      <c r="D132" s="18" t="s">
        <v>505</v>
      </c>
      <c r="E132" s="18" t="s">
        <v>665</v>
      </c>
      <c r="F132" s="18" t="s">
        <v>39</v>
      </c>
      <c r="G132" s="17" t="s">
        <v>688</v>
      </c>
      <c r="H132" s="21" t="s">
        <v>689</v>
      </c>
      <c r="I132" s="21" t="s">
        <v>138</v>
      </c>
      <c r="J132" s="50">
        <v>1</v>
      </c>
      <c r="K132" s="41">
        <f t="shared" si="30"/>
        <v>385</v>
      </c>
      <c r="L132" s="41">
        <f t="shared" si="31"/>
        <v>385</v>
      </c>
      <c r="M132" s="47"/>
      <c r="N132" s="47">
        <v>385</v>
      </c>
      <c r="O132" s="42"/>
      <c r="P132" s="42"/>
      <c r="Q132" s="42"/>
      <c r="R132" s="42"/>
      <c r="S132" s="42"/>
      <c r="T132" s="42"/>
      <c r="U132" s="42"/>
      <c r="V132" s="50"/>
      <c r="W132" s="49">
        <v>813</v>
      </c>
      <c r="X132" s="21" t="s">
        <v>673</v>
      </c>
      <c r="Y132" s="21" t="s">
        <v>690</v>
      </c>
      <c r="Z132" s="18" t="s">
        <v>308</v>
      </c>
      <c r="AA132" s="18" t="s">
        <v>309</v>
      </c>
      <c r="AB132" s="58" t="s">
        <v>339</v>
      </c>
    </row>
    <row r="133" s="2" customFormat="1" ht="140" customHeight="1" spans="1:28">
      <c r="A133" s="18">
        <v>112</v>
      </c>
      <c r="B133" s="18" t="s">
        <v>691</v>
      </c>
      <c r="C133" s="18" t="s">
        <v>692</v>
      </c>
      <c r="D133" s="18" t="s">
        <v>505</v>
      </c>
      <c r="E133" s="18" t="s">
        <v>693</v>
      </c>
      <c r="F133" s="18" t="s">
        <v>39</v>
      </c>
      <c r="G133" s="17" t="s">
        <v>694</v>
      </c>
      <c r="H133" s="21" t="s">
        <v>695</v>
      </c>
      <c r="I133" s="21" t="s">
        <v>138</v>
      </c>
      <c r="J133" s="50">
        <v>1</v>
      </c>
      <c r="K133" s="41">
        <f t="shared" si="30"/>
        <v>800</v>
      </c>
      <c r="L133" s="41">
        <f t="shared" si="31"/>
        <v>800</v>
      </c>
      <c r="M133" s="47"/>
      <c r="N133" s="47">
        <v>800</v>
      </c>
      <c r="O133" s="42"/>
      <c r="P133" s="42"/>
      <c r="Q133" s="42"/>
      <c r="R133" s="42"/>
      <c r="S133" s="42"/>
      <c r="T133" s="42"/>
      <c r="U133" s="42"/>
      <c r="V133" s="50"/>
      <c r="W133" s="49">
        <v>10000</v>
      </c>
      <c r="X133" s="21" t="s">
        <v>696</v>
      </c>
      <c r="Y133" s="21" t="s">
        <v>697</v>
      </c>
      <c r="Z133" s="18" t="s">
        <v>301</v>
      </c>
      <c r="AA133" s="18" t="s">
        <v>302</v>
      </c>
      <c r="AB133" s="51" t="s">
        <v>47</v>
      </c>
    </row>
    <row r="134" s="2" customFormat="1" ht="140" customHeight="1" spans="1:28">
      <c r="A134" s="18">
        <v>113</v>
      </c>
      <c r="B134" s="18" t="s">
        <v>698</v>
      </c>
      <c r="C134" s="18" t="s">
        <v>699</v>
      </c>
      <c r="D134" s="18" t="s">
        <v>505</v>
      </c>
      <c r="E134" s="18" t="s">
        <v>693</v>
      </c>
      <c r="F134" s="18" t="s">
        <v>39</v>
      </c>
      <c r="G134" s="17" t="s">
        <v>700</v>
      </c>
      <c r="H134" s="44" t="s">
        <v>701</v>
      </c>
      <c r="I134" s="21" t="s">
        <v>138</v>
      </c>
      <c r="J134" s="50">
        <v>1</v>
      </c>
      <c r="K134" s="41">
        <f t="shared" si="30"/>
        <v>800</v>
      </c>
      <c r="L134" s="41">
        <f t="shared" si="31"/>
        <v>800</v>
      </c>
      <c r="M134" s="47"/>
      <c r="N134" s="47">
        <v>800</v>
      </c>
      <c r="O134" s="47"/>
      <c r="P134" s="47"/>
      <c r="Q134" s="47"/>
      <c r="R134" s="47"/>
      <c r="S134" s="47"/>
      <c r="T134" s="47"/>
      <c r="U134" s="47"/>
      <c r="V134" s="50"/>
      <c r="W134" s="49">
        <v>10000</v>
      </c>
      <c r="X134" s="21" t="s">
        <v>696</v>
      </c>
      <c r="Y134" s="21" t="s">
        <v>697</v>
      </c>
      <c r="Z134" s="18" t="s">
        <v>315</v>
      </c>
      <c r="AA134" s="18" t="s">
        <v>316</v>
      </c>
      <c r="AB134" s="51" t="s">
        <v>47</v>
      </c>
    </row>
    <row r="135" s="2" customFormat="1" ht="140" customHeight="1" spans="1:28">
      <c r="A135" s="18">
        <v>114</v>
      </c>
      <c r="B135" s="18" t="s">
        <v>702</v>
      </c>
      <c r="C135" s="18" t="s">
        <v>703</v>
      </c>
      <c r="D135" s="18" t="s">
        <v>505</v>
      </c>
      <c r="E135" s="18" t="s">
        <v>693</v>
      </c>
      <c r="F135" s="18" t="s">
        <v>39</v>
      </c>
      <c r="G135" s="17" t="s">
        <v>704</v>
      </c>
      <c r="H135" s="17" t="s">
        <v>705</v>
      </c>
      <c r="I135" s="21" t="s">
        <v>138</v>
      </c>
      <c r="J135" s="50">
        <v>1</v>
      </c>
      <c r="K135" s="41">
        <f t="shared" si="30"/>
        <v>800</v>
      </c>
      <c r="L135" s="41">
        <f t="shared" si="31"/>
        <v>800</v>
      </c>
      <c r="M135" s="47"/>
      <c r="N135" s="47">
        <v>800</v>
      </c>
      <c r="O135" s="47"/>
      <c r="P135" s="47"/>
      <c r="Q135" s="47"/>
      <c r="R135" s="47"/>
      <c r="S135" s="47"/>
      <c r="T135" s="47"/>
      <c r="U135" s="47"/>
      <c r="V135" s="50"/>
      <c r="W135" s="49">
        <v>10000</v>
      </c>
      <c r="X135" s="21" t="s">
        <v>696</v>
      </c>
      <c r="Y135" s="21" t="s">
        <v>697</v>
      </c>
      <c r="Z135" s="18" t="s">
        <v>322</v>
      </c>
      <c r="AA135" s="18" t="s">
        <v>323</v>
      </c>
      <c r="AB135" s="51" t="s">
        <v>47</v>
      </c>
    </row>
    <row r="136" s="2" customFormat="1" ht="140" customHeight="1" spans="1:28">
      <c r="A136" s="18">
        <v>115</v>
      </c>
      <c r="B136" s="18" t="s">
        <v>706</v>
      </c>
      <c r="C136" s="18" t="s">
        <v>707</v>
      </c>
      <c r="D136" s="18" t="s">
        <v>505</v>
      </c>
      <c r="E136" s="18" t="s">
        <v>693</v>
      </c>
      <c r="F136" s="18" t="s">
        <v>39</v>
      </c>
      <c r="G136" s="17" t="s">
        <v>708</v>
      </c>
      <c r="H136" s="16" t="s">
        <v>709</v>
      </c>
      <c r="I136" s="21" t="s">
        <v>138</v>
      </c>
      <c r="J136" s="50">
        <v>1</v>
      </c>
      <c r="K136" s="41">
        <f t="shared" si="30"/>
        <v>800</v>
      </c>
      <c r="L136" s="41">
        <f t="shared" si="31"/>
        <v>800</v>
      </c>
      <c r="M136" s="47"/>
      <c r="N136" s="47">
        <v>800</v>
      </c>
      <c r="O136" s="47"/>
      <c r="P136" s="47"/>
      <c r="Q136" s="47"/>
      <c r="R136" s="47"/>
      <c r="S136" s="47"/>
      <c r="T136" s="47"/>
      <c r="U136" s="47"/>
      <c r="V136" s="50"/>
      <c r="W136" s="49">
        <v>10000</v>
      </c>
      <c r="X136" s="21" t="s">
        <v>696</v>
      </c>
      <c r="Y136" s="21" t="s">
        <v>697</v>
      </c>
      <c r="Z136" s="18" t="s">
        <v>371</v>
      </c>
      <c r="AA136" s="18" t="s">
        <v>372</v>
      </c>
      <c r="AB136" s="51" t="s">
        <v>47</v>
      </c>
    </row>
    <row r="137" s="2" customFormat="1" ht="140" customHeight="1" spans="1:28">
      <c r="A137" s="18">
        <v>116</v>
      </c>
      <c r="B137" s="18" t="s">
        <v>710</v>
      </c>
      <c r="C137" s="22" t="s">
        <v>711</v>
      </c>
      <c r="D137" s="15" t="s">
        <v>505</v>
      </c>
      <c r="E137" s="15" t="s">
        <v>712</v>
      </c>
      <c r="F137" s="22" t="s">
        <v>39</v>
      </c>
      <c r="G137" s="81" t="s">
        <v>451</v>
      </c>
      <c r="H137" s="16" t="s">
        <v>713</v>
      </c>
      <c r="I137" s="21" t="s">
        <v>138</v>
      </c>
      <c r="J137" s="50">
        <v>1</v>
      </c>
      <c r="K137" s="41">
        <f t="shared" si="30"/>
        <v>510</v>
      </c>
      <c r="L137" s="41">
        <f t="shared" si="31"/>
        <v>510</v>
      </c>
      <c r="M137" s="41"/>
      <c r="N137" s="41">
        <v>510</v>
      </c>
      <c r="O137" s="43"/>
      <c r="P137" s="43"/>
      <c r="Q137" s="43"/>
      <c r="R137" s="43"/>
      <c r="S137" s="43"/>
      <c r="T137" s="43"/>
      <c r="U137" s="43"/>
      <c r="V137" s="43">
        <v>0</v>
      </c>
      <c r="W137" s="45">
        <v>200</v>
      </c>
      <c r="X137" s="16" t="s">
        <v>714</v>
      </c>
      <c r="Y137" s="16" t="s">
        <v>715</v>
      </c>
      <c r="Z137" s="15" t="s">
        <v>141</v>
      </c>
      <c r="AA137" s="15" t="s">
        <v>142</v>
      </c>
      <c r="AB137" s="51" t="s">
        <v>47</v>
      </c>
    </row>
    <row r="138" s="2" customFormat="1" ht="118" customHeight="1" spans="1:28">
      <c r="A138" s="18">
        <v>117</v>
      </c>
      <c r="B138" s="18" t="s">
        <v>716</v>
      </c>
      <c r="C138" s="18" t="s">
        <v>717</v>
      </c>
      <c r="D138" s="18" t="s">
        <v>505</v>
      </c>
      <c r="E138" s="18" t="s">
        <v>718</v>
      </c>
      <c r="F138" s="18" t="s">
        <v>39</v>
      </c>
      <c r="G138" s="17" t="s">
        <v>145</v>
      </c>
      <c r="H138" s="17" t="s">
        <v>719</v>
      </c>
      <c r="I138" s="21" t="s">
        <v>138</v>
      </c>
      <c r="J138" s="50">
        <v>1</v>
      </c>
      <c r="K138" s="48">
        <f>L138+O138+P138+Q138+R138+S138+T138+U138+V138</f>
        <v>900</v>
      </c>
      <c r="L138" s="48">
        <f t="shared" ref="L138:L143" si="32">M138+N138</f>
        <v>900</v>
      </c>
      <c r="M138" s="47">
        <v>300</v>
      </c>
      <c r="N138" s="18">
        <v>600</v>
      </c>
      <c r="O138" s="42"/>
      <c r="P138" s="42"/>
      <c r="Q138" s="42"/>
      <c r="R138" s="42"/>
      <c r="S138" s="42"/>
      <c r="T138" s="42"/>
      <c r="U138" s="42"/>
      <c r="V138" s="18"/>
      <c r="W138" s="49">
        <v>3089</v>
      </c>
      <c r="X138" s="18" t="s">
        <v>720</v>
      </c>
      <c r="Y138" s="17" t="s">
        <v>721</v>
      </c>
      <c r="Z138" s="18" t="s">
        <v>141</v>
      </c>
      <c r="AA138" s="18" t="s">
        <v>722</v>
      </c>
      <c r="AB138" s="18" t="s">
        <v>95</v>
      </c>
    </row>
    <row r="139" s="3" customFormat="1" ht="118" customHeight="1" spans="1:29">
      <c r="A139" s="18">
        <v>118</v>
      </c>
      <c r="B139" s="18" t="s">
        <v>723</v>
      </c>
      <c r="C139" s="82" t="s">
        <v>724</v>
      </c>
      <c r="D139" s="82" t="s">
        <v>505</v>
      </c>
      <c r="E139" s="82" t="s">
        <v>712</v>
      </c>
      <c r="F139" s="82" t="s">
        <v>39</v>
      </c>
      <c r="G139" s="17" t="s">
        <v>725</v>
      </c>
      <c r="H139" s="17" t="s">
        <v>726</v>
      </c>
      <c r="I139" s="17" t="s">
        <v>206</v>
      </c>
      <c r="J139" s="18">
        <v>3.85</v>
      </c>
      <c r="K139" s="46">
        <f t="shared" ref="K139:K143" si="33">L139</f>
        <v>385</v>
      </c>
      <c r="L139" s="46">
        <f t="shared" si="32"/>
        <v>385</v>
      </c>
      <c r="M139" s="46"/>
      <c r="N139" s="46">
        <v>385</v>
      </c>
      <c r="O139" s="42"/>
      <c r="P139" s="42"/>
      <c r="Q139" s="42"/>
      <c r="R139" s="42"/>
      <c r="S139" s="42"/>
      <c r="T139" s="42"/>
      <c r="U139" s="42"/>
      <c r="V139" s="46"/>
      <c r="W139" s="18">
        <v>500</v>
      </c>
      <c r="X139" s="17" t="s">
        <v>727</v>
      </c>
      <c r="Y139" s="17" t="s">
        <v>728</v>
      </c>
      <c r="Z139" s="18" t="s">
        <v>103</v>
      </c>
      <c r="AA139" s="18" t="s">
        <v>104</v>
      </c>
      <c r="AB139" s="18" t="s">
        <v>729</v>
      </c>
      <c r="AC139" s="65"/>
    </row>
    <row r="140" s="3" customFormat="1" ht="118" customHeight="1" spans="1:29">
      <c r="A140" s="18">
        <v>119</v>
      </c>
      <c r="B140" s="15" t="s">
        <v>730</v>
      </c>
      <c r="C140" s="82" t="s">
        <v>731</v>
      </c>
      <c r="D140" s="82" t="s">
        <v>505</v>
      </c>
      <c r="E140" s="82" t="s">
        <v>712</v>
      </c>
      <c r="F140" s="82" t="s">
        <v>39</v>
      </c>
      <c r="G140" s="17" t="s">
        <v>725</v>
      </c>
      <c r="H140" s="17" t="s">
        <v>732</v>
      </c>
      <c r="I140" s="17" t="s">
        <v>73</v>
      </c>
      <c r="J140" s="18">
        <v>28207</v>
      </c>
      <c r="K140" s="46">
        <f t="shared" si="33"/>
        <v>339</v>
      </c>
      <c r="L140" s="46">
        <f t="shared" si="32"/>
        <v>339</v>
      </c>
      <c r="M140" s="46"/>
      <c r="N140" s="46">
        <v>339</v>
      </c>
      <c r="O140" s="42"/>
      <c r="P140" s="42"/>
      <c r="Q140" s="42"/>
      <c r="R140" s="42"/>
      <c r="S140" s="42"/>
      <c r="T140" s="42"/>
      <c r="U140" s="42"/>
      <c r="V140" s="46"/>
      <c r="W140" s="18">
        <v>500</v>
      </c>
      <c r="X140" s="17" t="s">
        <v>597</v>
      </c>
      <c r="Y140" s="17" t="s">
        <v>510</v>
      </c>
      <c r="Z140" s="18" t="s">
        <v>103</v>
      </c>
      <c r="AA140" s="18" t="s">
        <v>104</v>
      </c>
      <c r="AB140" s="18" t="s">
        <v>95</v>
      </c>
      <c r="AC140" s="65"/>
    </row>
    <row r="141" s="3" customFormat="1" ht="118" customHeight="1" spans="1:29">
      <c r="A141" s="18">
        <v>120</v>
      </c>
      <c r="B141" s="15" t="s">
        <v>733</v>
      </c>
      <c r="C141" s="82" t="s">
        <v>734</v>
      </c>
      <c r="D141" s="82" t="s">
        <v>505</v>
      </c>
      <c r="E141" s="82" t="s">
        <v>712</v>
      </c>
      <c r="F141" s="82" t="s">
        <v>39</v>
      </c>
      <c r="G141" s="17" t="s">
        <v>725</v>
      </c>
      <c r="H141" s="17" t="s">
        <v>735</v>
      </c>
      <c r="I141" s="17" t="s">
        <v>206</v>
      </c>
      <c r="J141" s="18">
        <v>3.32</v>
      </c>
      <c r="K141" s="46">
        <f t="shared" si="33"/>
        <v>298</v>
      </c>
      <c r="L141" s="46">
        <f t="shared" si="32"/>
        <v>298</v>
      </c>
      <c r="M141" s="46"/>
      <c r="N141" s="46">
        <v>298</v>
      </c>
      <c r="O141" s="42"/>
      <c r="P141" s="42"/>
      <c r="Q141" s="42"/>
      <c r="R141" s="42"/>
      <c r="S141" s="42"/>
      <c r="T141" s="42"/>
      <c r="U141" s="42"/>
      <c r="V141" s="46"/>
      <c r="W141" s="18">
        <v>500</v>
      </c>
      <c r="X141" s="17" t="s">
        <v>736</v>
      </c>
      <c r="Y141" s="61" t="s">
        <v>208</v>
      </c>
      <c r="Z141" s="18" t="s">
        <v>103</v>
      </c>
      <c r="AA141" s="18" t="s">
        <v>104</v>
      </c>
      <c r="AB141" s="18" t="s">
        <v>95</v>
      </c>
      <c r="AC141" s="65"/>
    </row>
    <row r="142" s="3" customFormat="1" ht="118" customHeight="1" spans="1:29">
      <c r="A142" s="18">
        <v>121</v>
      </c>
      <c r="B142" s="15" t="s">
        <v>737</v>
      </c>
      <c r="C142" s="82" t="s">
        <v>738</v>
      </c>
      <c r="D142" s="82" t="s">
        <v>505</v>
      </c>
      <c r="E142" s="82" t="s">
        <v>712</v>
      </c>
      <c r="F142" s="82" t="s">
        <v>39</v>
      </c>
      <c r="G142" s="17" t="s">
        <v>725</v>
      </c>
      <c r="H142" s="17" t="s">
        <v>739</v>
      </c>
      <c r="I142" s="17" t="s">
        <v>740</v>
      </c>
      <c r="J142" s="18">
        <v>23000</v>
      </c>
      <c r="K142" s="46">
        <f t="shared" si="33"/>
        <v>120</v>
      </c>
      <c r="L142" s="46">
        <f t="shared" si="32"/>
        <v>120</v>
      </c>
      <c r="M142" s="46"/>
      <c r="N142" s="46">
        <v>120</v>
      </c>
      <c r="O142" s="42"/>
      <c r="P142" s="42"/>
      <c r="Q142" s="42"/>
      <c r="R142" s="42"/>
      <c r="S142" s="42"/>
      <c r="T142" s="42"/>
      <c r="U142" s="42"/>
      <c r="V142" s="46"/>
      <c r="W142" s="18">
        <v>500</v>
      </c>
      <c r="X142" s="17" t="s">
        <v>147</v>
      </c>
      <c r="Y142" s="17" t="s">
        <v>741</v>
      </c>
      <c r="Z142" s="18" t="s">
        <v>103</v>
      </c>
      <c r="AA142" s="18" t="s">
        <v>104</v>
      </c>
      <c r="AB142" s="18" t="s">
        <v>95</v>
      </c>
      <c r="AC142" s="65"/>
    </row>
    <row r="143" s="3" customFormat="1" ht="118" customHeight="1" spans="1:29">
      <c r="A143" s="18">
        <v>122</v>
      </c>
      <c r="B143" s="18" t="s">
        <v>742</v>
      </c>
      <c r="C143" s="82" t="s">
        <v>743</v>
      </c>
      <c r="D143" s="82" t="s">
        <v>505</v>
      </c>
      <c r="E143" s="82" t="s">
        <v>712</v>
      </c>
      <c r="F143" s="82" t="s">
        <v>39</v>
      </c>
      <c r="G143" s="17" t="s">
        <v>744</v>
      </c>
      <c r="H143" s="17" t="s">
        <v>745</v>
      </c>
      <c r="I143" s="17" t="s">
        <v>206</v>
      </c>
      <c r="J143" s="18">
        <v>6.444</v>
      </c>
      <c r="K143" s="46">
        <f t="shared" si="33"/>
        <v>1440</v>
      </c>
      <c r="L143" s="46">
        <f t="shared" si="32"/>
        <v>1440</v>
      </c>
      <c r="M143" s="46"/>
      <c r="N143" s="46">
        <v>1440</v>
      </c>
      <c r="O143" s="42"/>
      <c r="P143" s="42"/>
      <c r="Q143" s="42"/>
      <c r="R143" s="42"/>
      <c r="S143" s="42"/>
      <c r="T143" s="42"/>
      <c r="U143" s="42"/>
      <c r="V143" s="46"/>
      <c r="W143" s="18">
        <v>328</v>
      </c>
      <c r="X143" s="17" t="s">
        <v>746</v>
      </c>
      <c r="Y143" s="17" t="s">
        <v>747</v>
      </c>
      <c r="Z143" s="18" t="s">
        <v>345</v>
      </c>
      <c r="AA143" s="18" t="s">
        <v>346</v>
      </c>
      <c r="AB143" s="18" t="s">
        <v>729</v>
      </c>
      <c r="AC143" s="65"/>
    </row>
    <row r="144" s="1" customFormat="1" ht="20.1" spans="1:28">
      <c r="A144" s="12" t="s">
        <v>748</v>
      </c>
      <c r="B144" s="12"/>
      <c r="C144" s="12"/>
      <c r="D144" s="12"/>
      <c r="E144" s="12"/>
      <c r="F144" s="12"/>
      <c r="G144" s="13"/>
      <c r="H144" s="13"/>
      <c r="I144" s="13"/>
      <c r="J144" s="32"/>
      <c r="K144" s="41">
        <f t="shared" ref="K144:K146" si="34">L144+T144+U144+V144</f>
        <v>3000</v>
      </c>
      <c r="L144" s="41">
        <f t="shared" ref="L144:L146" si="35">M144+N144+O144+P144+Q144+R144+S144</f>
        <v>3000</v>
      </c>
      <c r="M144" s="74">
        <f t="shared" ref="M144:V144" si="36">M145</f>
        <v>2000</v>
      </c>
      <c r="N144" s="74">
        <f t="shared" si="36"/>
        <v>1000</v>
      </c>
      <c r="O144" s="74">
        <f t="shared" si="36"/>
        <v>0</v>
      </c>
      <c r="P144" s="74">
        <f t="shared" si="36"/>
        <v>0</v>
      </c>
      <c r="Q144" s="74">
        <f t="shared" si="36"/>
        <v>0</v>
      </c>
      <c r="R144" s="74">
        <f t="shared" si="36"/>
        <v>0</v>
      </c>
      <c r="S144" s="74">
        <f t="shared" si="36"/>
        <v>0</v>
      </c>
      <c r="T144" s="74">
        <f t="shared" si="36"/>
        <v>0</v>
      </c>
      <c r="U144" s="74">
        <f t="shared" si="36"/>
        <v>0</v>
      </c>
      <c r="V144" s="74">
        <f t="shared" si="36"/>
        <v>0</v>
      </c>
      <c r="W144" s="56"/>
      <c r="X144" s="77"/>
      <c r="Y144" s="57"/>
      <c r="Z144" s="12"/>
      <c r="AA144" s="12"/>
      <c r="AB144" s="79"/>
    </row>
    <row r="145" s="2" customFormat="1" ht="108" customHeight="1" spans="1:28">
      <c r="A145" s="15">
        <v>123</v>
      </c>
      <c r="B145" s="15" t="s">
        <v>749</v>
      </c>
      <c r="C145" s="15" t="s">
        <v>750</v>
      </c>
      <c r="D145" s="15" t="s">
        <v>751</v>
      </c>
      <c r="E145" s="15" t="s">
        <v>752</v>
      </c>
      <c r="F145" s="15" t="s">
        <v>39</v>
      </c>
      <c r="G145" s="70" t="s">
        <v>469</v>
      </c>
      <c r="H145" s="16" t="s">
        <v>753</v>
      </c>
      <c r="I145" s="16" t="s">
        <v>471</v>
      </c>
      <c r="J145" s="15">
        <v>10000</v>
      </c>
      <c r="K145" s="41">
        <f t="shared" si="34"/>
        <v>3000</v>
      </c>
      <c r="L145" s="41">
        <f t="shared" si="35"/>
        <v>3000</v>
      </c>
      <c r="M145" s="41">
        <v>2000</v>
      </c>
      <c r="N145" s="41">
        <v>1000</v>
      </c>
      <c r="O145" s="43"/>
      <c r="P145" s="43"/>
      <c r="Q145" s="43"/>
      <c r="R145" s="43"/>
      <c r="S145" s="43"/>
      <c r="T145" s="41"/>
      <c r="U145" s="41"/>
      <c r="V145" s="41"/>
      <c r="W145" s="45">
        <v>10000</v>
      </c>
      <c r="X145" s="16" t="s">
        <v>754</v>
      </c>
      <c r="Y145" s="58" t="s">
        <v>755</v>
      </c>
      <c r="Z145" s="15" t="s">
        <v>756</v>
      </c>
      <c r="AA145" s="15" t="s">
        <v>757</v>
      </c>
      <c r="AB145" s="51" t="s">
        <v>47</v>
      </c>
    </row>
    <row r="146" s="1" customFormat="1" ht="20.1" spans="1:28">
      <c r="A146" s="12" t="s">
        <v>758</v>
      </c>
      <c r="B146" s="12"/>
      <c r="C146" s="12"/>
      <c r="D146" s="12"/>
      <c r="E146" s="12"/>
      <c r="F146" s="12"/>
      <c r="G146" s="13"/>
      <c r="H146" s="13"/>
      <c r="I146" s="13"/>
      <c r="J146" s="32"/>
      <c r="K146" s="41">
        <f t="shared" si="34"/>
        <v>70</v>
      </c>
      <c r="L146" s="41">
        <f t="shared" si="35"/>
        <v>70</v>
      </c>
      <c r="M146" s="74">
        <f t="shared" ref="M146:V146" si="37">M147</f>
        <v>70</v>
      </c>
      <c r="N146" s="74">
        <f t="shared" si="37"/>
        <v>0</v>
      </c>
      <c r="O146" s="74">
        <f t="shared" si="37"/>
        <v>0</v>
      </c>
      <c r="P146" s="74">
        <f t="shared" si="37"/>
        <v>0</v>
      </c>
      <c r="Q146" s="74">
        <f t="shared" si="37"/>
        <v>0</v>
      </c>
      <c r="R146" s="74">
        <f t="shared" si="37"/>
        <v>0</v>
      </c>
      <c r="S146" s="74">
        <f t="shared" si="37"/>
        <v>0</v>
      </c>
      <c r="T146" s="74">
        <f t="shared" si="37"/>
        <v>0</v>
      </c>
      <c r="U146" s="74">
        <f t="shared" si="37"/>
        <v>0</v>
      </c>
      <c r="V146" s="74">
        <f t="shared" si="37"/>
        <v>0</v>
      </c>
      <c r="W146" s="56"/>
      <c r="X146" s="77"/>
      <c r="Y146" s="57"/>
      <c r="Z146" s="12"/>
      <c r="AA146" s="12"/>
      <c r="AB146" s="79"/>
    </row>
    <row r="147" s="1" customFormat="1" ht="101" customHeight="1" spans="1:28">
      <c r="A147" s="18">
        <v>124</v>
      </c>
      <c r="B147" s="18" t="s">
        <v>759</v>
      </c>
      <c r="C147" s="72" t="s">
        <v>760</v>
      </c>
      <c r="D147" s="72" t="s">
        <v>761</v>
      </c>
      <c r="E147" s="72" t="s">
        <v>761</v>
      </c>
      <c r="F147" s="18" t="s">
        <v>39</v>
      </c>
      <c r="G147" s="67" t="s">
        <v>469</v>
      </c>
      <c r="H147" s="67" t="s">
        <v>762</v>
      </c>
      <c r="I147" s="67" t="s">
        <v>763</v>
      </c>
      <c r="J147" s="72" t="s">
        <v>764</v>
      </c>
      <c r="K147" s="48">
        <f>L147+O147+P147+Q147+R147+S147+T147+U147+V147</f>
        <v>70</v>
      </c>
      <c r="L147" s="48">
        <f>M147+N147</f>
        <v>70</v>
      </c>
      <c r="M147" s="47">
        <v>70</v>
      </c>
      <c r="N147" s="47"/>
      <c r="O147" s="42"/>
      <c r="P147" s="42"/>
      <c r="Q147" s="42"/>
      <c r="R147" s="42"/>
      <c r="S147" s="42"/>
      <c r="T147" s="47"/>
      <c r="U147" s="47"/>
      <c r="V147" s="47"/>
      <c r="W147" s="49">
        <v>2232</v>
      </c>
      <c r="X147" s="89" t="s">
        <v>765</v>
      </c>
      <c r="Y147" s="89" t="s">
        <v>766</v>
      </c>
      <c r="Z147" s="18" t="s">
        <v>462</v>
      </c>
      <c r="AA147" s="18" t="s">
        <v>463</v>
      </c>
      <c r="AB147" s="18" t="s">
        <v>95</v>
      </c>
    </row>
    <row r="148" s="1" customFormat="1" ht="20.1" spans="1:28">
      <c r="A148" s="12" t="s">
        <v>767</v>
      </c>
      <c r="B148" s="12"/>
      <c r="C148" s="12"/>
      <c r="D148" s="12"/>
      <c r="E148" s="12"/>
      <c r="F148" s="12"/>
      <c r="G148" s="13"/>
      <c r="H148" s="13"/>
      <c r="I148" s="13"/>
      <c r="J148" s="32"/>
      <c r="K148" s="41">
        <f t="shared" ref="K148:K151" si="38">L148+T148+U148+V148</f>
        <v>260</v>
      </c>
      <c r="L148" s="41">
        <f t="shared" ref="L148:L151" si="39">M148+N148+O148+P148+Q148+R148+S148</f>
        <v>0</v>
      </c>
      <c r="M148" s="74">
        <f t="shared" ref="M148:V148" si="40">M149</f>
        <v>0</v>
      </c>
      <c r="N148" s="74">
        <f t="shared" si="40"/>
        <v>0</v>
      </c>
      <c r="O148" s="74">
        <f t="shared" si="40"/>
        <v>0</v>
      </c>
      <c r="P148" s="74">
        <f t="shared" si="40"/>
        <v>0</v>
      </c>
      <c r="Q148" s="74">
        <f t="shared" si="40"/>
        <v>0</v>
      </c>
      <c r="R148" s="74">
        <f t="shared" si="40"/>
        <v>0</v>
      </c>
      <c r="S148" s="74">
        <f t="shared" si="40"/>
        <v>0</v>
      </c>
      <c r="T148" s="74">
        <f t="shared" si="40"/>
        <v>0</v>
      </c>
      <c r="U148" s="74">
        <f t="shared" si="40"/>
        <v>260</v>
      </c>
      <c r="V148" s="74">
        <f t="shared" si="40"/>
        <v>0</v>
      </c>
      <c r="W148" s="56"/>
      <c r="X148" s="77"/>
      <c r="Y148" s="57"/>
      <c r="Z148" s="12"/>
      <c r="AA148" s="12"/>
      <c r="AB148" s="79"/>
    </row>
    <row r="149" s="2" customFormat="1" ht="121" customHeight="1" spans="1:28">
      <c r="A149" s="15">
        <v>125</v>
      </c>
      <c r="B149" s="15" t="s">
        <v>768</v>
      </c>
      <c r="C149" s="69" t="s">
        <v>769</v>
      </c>
      <c r="D149" s="15" t="s">
        <v>770</v>
      </c>
      <c r="E149" s="15" t="s">
        <v>770</v>
      </c>
      <c r="F149" s="15" t="s">
        <v>39</v>
      </c>
      <c r="G149" s="70" t="s">
        <v>469</v>
      </c>
      <c r="H149" s="16" t="s">
        <v>771</v>
      </c>
      <c r="I149" s="67" t="s">
        <v>763</v>
      </c>
      <c r="J149" s="72" t="s">
        <v>764</v>
      </c>
      <c r="K149" s="41">
        <f t="shared" si="38"/>
        <v>260</v>
      </c>
      <c r="L149" s="41">
        <f t="shared" si="39"/>
        <v>0</v>
      </c>
      <c r="M149" s="41"/>
      <c r="N149" s="41"/>
      <c r="O149" s="43"/>
      <c r="P149" s="43"/>
      <c r="Q149" s="43"/>
      <c r="R149" s="43"/>
      <c r="S149" s="43"/>
      <c r="T149" s="41"/>
      <c r="U149" s="41">
        <v>260</v>
      </c>
      <c r="V149" s="41">
        <v>0</v>
      </c>
      <c r="W149" s="45">
        <v>12000</v>
      </c>
      <c r="X149" s="16" t="s">
        <v>772</v>
      </c>
      <c r="Y149" s="58" t="s">
        <v>773</v>
      </c>
      <c r="Z149" s="15" t="s">
        <v>774</v>
      </c>
      <c r="AA149" s="15" t="s">
        <v>775</v>
      </c>
      <c r="AB149" s="51" t="s">
        <v>47</v>
      </c>
    </row>
    <row r="150" s="1" customFormat="1" ht="20.1" spans="1:28">
      <c r="A150" s="12" t="s">
        <v>776</v>
      </c>
      <c r="B150" s="12"/>
      <c r="C150" s="12"/>
      <c r="D150" s="12"/>
      <c r="E150" s="12"/>
      <c r="F150" s="12"/>
      <c r="G150" s="13"/>
      <c r="H150" s="13"/>
      <c r="I150" s="13"/>
      <c r="J150" s="32"/>
      <c r="K150" s="41">
        <f t="shared" si="38"/>
        <v>46</v>
      </c>
      <c r="L150" s="41">
        <f t="shared" si="39"/>
        <v>46</v>
      </c>
      <c r="M150" s="74">
        <f t="shared" ref="M150:V150" si="41">M151</f>
        <v>0</v>
      </c>
      <c r="N150" s="74">
        <f t="shared" si="41"/>
        <v>0</v>
      </c>
      <c r="O150" s="74">
        <f t="shared" si="41"/>
        <v>0</v>
      </c>
      <c r="P150" s="74">
        <f t="shared" si="41"/>
        <v>46</v>
      </c>
      <c r="Q150" s="74">
        <f t="shared" si="41"/>
        <v>0</v>
      </c>
      <c r="R150" s="74">
        <f t="shared" si="41"/>
        <v>0</v>
      </c>
      <c r="S150" s="74">
        <f t="shared" si="41"/>
        <v>0</v>
      </c>
      <c r="T150" s="74">
        <f t="shared" si="41"/>
        <v>0</v>
      </c>
      <c r="U150" s="74">
        <f t="shared" si="41"/>
        <v>0</v>
      </c>
      <c r="V150" s="74">
        <f t="shared" si="41"/>
        <v>0</v>
      </c>
      <c r="W150" s="56"/>
      <c r="X150" s="77"/>
      <c r="Y150" s="57"/>
      <c r="Z150" s="12"/>
      <c r="AA150" s="12"/>
      <c r="AB150" s="79"/>
    </row>
    <row r="151" s="4" customFormat="1" ht="138" customHeight="1" spans="1:28">
      <c r="A151" s="83">
        <v>126</v>
      </c>
      <c r="B151" s="83" t="s">
        <v>777</v>
      </c>
      <c r="C151" s="84" t="s">
        <v>778</v>
      </c>
      <c r="D151" s="83" t="s">
        <v>779</v>
      </c>
      <c r="E151" s="83" t="s">
        <v>780</v>
      </c>
      <c r="F151" s="83" t="s">
        <v>39</v>
      </c>
      <c r="G151" s="85" t="s">
        <v>469</v>
      </c>
      <c r="H151" s="86" t="s">
        <v>781</v>
      </c>
      <c r="I151" s="86" t="s">
        <v>459</v>
      </c>
      <c r="J151" s="83">
        <v>9387</v>
      </c>
      <c r="K151" s="87">
        <f t="shared" si="38"/>
        <v>46</v>
      </c>
      <c r="L151" s="87">
        <f t="shared" si="39"/>
        <v>46</v>
      </c>
      <c r="M151" s="87"/>
      <c r="N151" s="87"/>
      <c r="O151" s="88"/>
      <c r="P151" s="87">
        <v>46</v>
      </c>
      <c r="Q151" s="88"/>
      <c r="R151" s="88"/>
      <c r="S151" s="88"/>
      <c r="T151" s="87"/>
      <c r="U151" s="87"/>
      <c r="V151" s="87"/>
      <c r="W151" s="90">
        <v>31268</v>
      </c>
      <c r="X151" s="86" t="s">
        <v>782</v>
      </c>
      <c r="Y151" s="91" t="s">
        <v>783</v>
      </c>
      <c r="Z151" s="83" t="s">
        <v>784</v>
      </c>
      <c r="AA151" s="83" t="s">
        <v>785</v>
      </c>
      <c r="AB151" s="92" t="s">
        <v>47</v>
      </c>
    </row>
  </sheetData>
  <protectedRanges>
    <protectedRange sqref="AB75 X75" name="区域1_2_4_1_1"/>
    <protectedRange sqref="X120" name="区域1_2_5_1"/>
  </protectedRanges>
  <mergeCells count="152">
    <mergeCell ref="A1:AB1"/>
    <mergeCell ref="A2:G2"/>
    <mergeCell ref="Y2:AA2"/>
    <mergeCell ref="L3:V3"/>
    <mergeCell ref="L4:S4"/>
    <mergeCell ref="M5:N5"/>
    <mergeCell ref="A7:H7"/>
    <mergeCell ref="A8:C8"/>
    <mergeCell ref="A89:C89"/>
    <mergeCell ref="A94:C94"/>
    <mergeCell ref="A144:C144"/>
    <mergeCell ref="A146:C146"/>
    <mergeCell ref="A148:C148"/>
    <mergeCell ref="A150:C150"/>
    <mergeCell ref="A3:A6"/>
    <mergeCell ref="A9:A12"/>
    <mergeCell ref="A13:A16"/>
    <mergeCell ref="A18:A21"/>
    <mergeCell ref="A22:A24"/>
    <mergeCell ref="B3:B6"/>
    <mergeCell ref="B9:B12"/>
    <mergeCell ref="B13:B16"/>
    <mergeCell ref="B18:B21"/>
    <mergeCell ref="B22:B24"/>
    <mergeCell ref="C3:C6"/>
    <mergeCell ref="C9:C12"/>
    <mergeCell ref="C13:C16"/>
    <mergeCell ref="C18:C21"/>
    <mergeCell ref="C22:C24"/>
    <mergeCell ref="D3:D6"/>
    <mergeCell ref="D9:D12"/>
    <mergeCell ref="D13:D16"/>
    <mergeCell ref="D18:D21"/>
    <mergeCell ref="D22:D24"/>
    <mergeCell ref="E3:E6"/>
    <mergeCell ref="E9:E12"/>
    <mergeCell ref="E13:E16"/>
    <mergeCell ref="E18:E21"/>
    <mergeCell ref="E22:E24"/>
    <mergeCell ref="F3:F6"/>
    <mergeCell ref="F9:F12"/>
    <mergeCell ref="F13:F16"/>
    <mergeCell ref="F18:F21"/>
    <mergeCell ref="F22:F24"/>
    <mergeCell ref="G3:G6"/>
    <mergeCell ref="G9:G12"/>
    <mergeCell ref="G13:G16"/>
    <mergeCell ref="G18:G21"/>
    <mergeCell ref="G22:G24"/>
    <mergeCell ref="H3:H6"/>
    <mergeCell ref="H9:H12"/>
    <mergeCell ref="H13:H16"/>
    <mergeCell ref="H18:H21"/>
    <mergeCell ref="H22:H24"/>
    <mergeCell ref="I3:I6"/>
    <mergeCell ref="I9:I12"/>
    <mergeCell ref="I13:I16"/>
    <mergeCell ref="I18:I21"/>
    <mergeCell ref="I22:I24"/>
    <mergeCell ref="J3:J6"/>
    <mergeCell ref="J9:J12"/>
    <mergeCell ref="J13:J16"/>
    <mergeCell ref="J18:J21"/>
    <mergeCell ref="J22:J24"/>
    <mergeCell ref="K3:K6"/>
    <mergeCell ref="K9:K12"/>
    <mergeCell ref="K13:K16"/>
    <mergeCell ref="K18:K21"/>
    <mergeCell ref="K22:K24"/>
    <mergeCell ref="L5:L6"/>
    <mergeCell ref="L9:L12"/>
    <mergeCell ref="L13:L16"/>
    <mergeCell ref="L18:L21"/>
    <mergeCell ref="L22:L24"/>
    <mergeCell ref="M9:M12"/>
    <mergeCell ref="M13:M16"/>
    <mergeCell ref="M18:M21"/>
    <mergeCell ref="M22:M24"/>
    <mergeCell ref="N9:N12"/>
    <mergeCell ref="N13:N16"/>
    <mergeCell ref="N18:N21"/>
    <mergeCell ref="N22:N24"/>
    <mergeCell ref="O5:O6"/>
    <mergeCell ref="O9:O12"/>
    <mergeCell ref="O13:O16"/>
    <mergeCell ref="O18:O21"/>
    <mergeCell ref="O22:O24"/>
    <mergeCell ref="P5:P6"/>
    <mergeCell ref="P9:P12"/>
    <mergeCell ref="P13:P16"/>
    <mergeCell ref="P18:P21"/>
    <mergeCell ref="P22:P24"/>
    <mergeCell ref="Q5:Q6"/>
    <mergeCell ref="Q9:Q12"/>
    <mergeCell ref="Q13:Q16"/>
    <mergeCell ref="Q18:Q21"/>
    <mergeCell ref="Q22:Q24"/>
    <mergeCell ref="R5:R6"/>
    <mergeCell ref="R9:R12"/>
    <mergeCell ref="R13:R16"/>
    <mergeCell ref="R18:R21"/>
    <mergeCell ref="R22:R24"/>
    <mergeCell ref="S5:S6"/>
    <mergeCell ref="S9:S12"/>
    <mergeCell ref="S13:S16"/>
    <mergeCell ref="S18:S21"/>
    <mergeCell ref="S22:S24"/>
    <mergeCell ref="T4:T6"/>
    <mergeCell ref="T9:T12"/>
    <mergeCell ref="T13:T16"/>
    <mergeCell ref="T18:T21"/>
    <mergeCell ref="T22:T24"/>
    <mergeCell ref="U4:U6"/>
    <mergeCell ref="U9:U12"/>
    <mergeCell ref="U13:U16"/>
    <mergeCell ref="U18:U21"/>
    <mergeCell ref="U22:U24"/>
    <mergeCell ref="V4:V6"/>
    <mergeCell ref="V9:V12"/>
    <mergeCell ref="V13:V16"/>
    <mergeCell ref="V18:V21"/>
    <mergeCell ref="V22:V24"/>
    <mergeCell ref="W3:W6"/>
    <mergeCell ref="W9:W12"/>
    <mergeCell ref="W13:W16"/>
    <mergeCell ref="W18:W21"/>
    <mergeCell ref="W22:W24"/>
    <mergeCell ref="X3:X6"/>
    <mergeCell ref="X9:X12"/>
    <mergeCell ref="X13:X16"/>
    <mergeCell ref="X18:X21"/>
    <mergeCell ref="X22:X24"/>
    <mergeCell ref="Y3:Y6"/>
    <mergeCell ref="Y9:Y12"/>
    <mergeCell ref="Y13:Y16"/>
    <mergeCell ref="Y18:Y21"/>
    <mergeCell ref="Y22:Y24"/>
    <mergeCell ref="Z3:Z6"/>
    <mergeCell ref="Z9:Z12"/>
    <mergeCell ref="Z13:Z16"/>
    <mergeCell ref="Z18:Z21"/>
    <mergeCell ref="Z22:Z24"/>
    <mergeCell ref="AA3:AA6"/>
    <mergeCell ref="AA9:AA12"/>
    <mergeCell ref="AA13:AA16"/>
    <mergeCell ref="AA18:AA21"/>
    <mergeCell ref="AA22:AA24"/>
    <mergeCell ref="AB3:AB6"/>
    <mergeCell ref="AB9:AB12"/>
    <mergeCell ref="AB13:AB16"/>
    <mergeCell ref="AB18:AB21"/>
    <mergeCell ref="AB22:AB24"/>
  </mergeCells>
  <pageMargins left="0.751388888888889" right="0.751388888888889" top="1" bottom="1" header="0.5" footer="0.5"/>
  <pageSetup paperSize="9" scale="28"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2 _ 4 _ 1 _ 1 "   r a n g e C r e a t o r = " "   o t h e r s A c c e s s P e r m i s s i o n = " e d i t " / > < a r r U s e r I d   t i t l e = " :S�W1 _ 2 _ 5 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2025-06-13T09:02:00Z</dcterms:created>
  <dcterms:modified xsi:type="dcterms:W3CDTF">2025-10-09T11:02:36Z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36F24CC0326147C7AF3B0DA17D4E9460_11</vt:lpwstr>
  </property>
  <property fmtid="{D5CDD505-2E9C-101B-9397-08002B2CF9AE}" pid="3" name="KSOProductBuildVer">
    <vt:lpwstr>2052-11.8.2.8555</vt:lpwstr>
  </property>
</Properties>
</file>